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pag.164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29" i="1" l="1"/>
  <c r="D29" i="1"/>
  <c r="E27" i="1"/>
  <c r="D27" i="1"/>
  <c r="E26" i="1"/>
  <c r="D26" i="1"/>
  <c r="E25" i="1"/>
  <c r="D25" i="1"/>
  <c r="E24" i="1"/>
  <c r="E23" i="1"/>
  <c r="D23" i="1"/>
  <c r="E22" i="1"/>
  <c r="D22" i="1"/>
  <c r="E20" i="1"/>
  <c r="D20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19" i="1" l="1"/>
  <c r="E21" i="1" s="1"/>
  <c r="E28" i="1" s="1"/>
  <c r="E31" i="1" s="1"/>
  <c r="D24" i="1" l="1"/>
  <c r="F27" i="1" l="1"/>
  <c r="F26" i="1"/>
  <c r="F25" i="1"/>
  <c r="F24" i="1"/>
  <c r="F23" i="1"/>
  <c r="F22" i="1"/>
  <c r="F20" i="1"/>
  <c r="F18" i="1"/>
  <c r="F17" i="1"/>
  <c r="D19" i="1"/>
  <c r="F19" i="1" s="1"/>
  <c r="F16" i="1"/>
  <c r="F15" i="1"/>
  <c r="F14" i="1"/>
  <c r="F13" i="1"/>
  <c r="F12" i="1"/>
  <c r="F11" i="1"/>
  <c r="F10" i="1"/>
  <c r="F9" i="1"/>
  <c r="F8" i="1"/>
  <c r="D21" i="1" l="1"/>
  <c r="F29" i="1"/>
  <c r="D28" i="1" l="1"/>
  <c r="F21" i="1"/>
  <c r="F28" i="1" l="1"/>
  <c r="D31" i="1"/>
  <c r="F31" i="1" s="1"/>
</calcChain>
</file>

<file path=xl/sharedStrings.xml><?xml version="1.0" encoding="utf-8"?>
<sst xmlns="http://schemas.openxmlformats.org/spreadsheetml/2006/main" count="31" uniqueCount="26">
  <si>
    <t>Risultato economico al 31 dicembre 2006</t>
  </si>
  <si>
    <t>(in euro)</t>
  </si>
  <si>
    <t>Note</t>
  </si>
  <si>
    <t>Variazione</t>
  </si>
  <si>
    <t>Ricavi delle vendite e delle prestazioni</t>
  </si>
  <si>
    <t>di cui parti correlate</t>
  </si>
  <si>
    <t>Altri ricavi e proventi</t>
  </si>
  <si>
    <t>di cui con parti correlate</t>
  </si>
  <si>
    <t>Costi per progetti interni capitalizzati</t>
  </si>
  <si>
    <t>Costo delle materie prime, materiali di consumo e merci</t>
  </si>
  <si>
    <t>Altri costi operativi</t>
  </si>
  <si>
    <t>Costi per il personale</t>
  </si>
  <si>
    <t>MARGINE OPERATIVO LORDO</t>
  </si>
  <si>
    <t>Ammortamenti e svalutazioni</t>
  </si>
  <si>
    <t>MARGINE OPERATIVO NETTO</t>
  </si>
  <si>
    <t>Proventi finanziari</t>
  </si>
  <si>
    <t xml:space="preserve">Oneri finanziari </t>
  </si>
  <si>
    <t>Proventi (oneri) finanziari netti</t>
  </si>
  <si>
    <t>Proventi (oneri) finanziari da partecipazioni</t>
  </si>
  <si>
    <t>Risultato prima delle imposte</t>
  </si>
  <si>
    <t>Imposte</t>
  </si>
  <si>
    <t>RISULTATO NETTO</t>
  </si>
  <si>
    <t xml:space="preserve"> </t>
  </si>
  <si>
    <t>P</t>
  </si>
  <si>
    <t>CONTO ECONOMICO DI BREMBO S.P.A.</t>
  </si>
  <si>
    <t>ROSPETTI CONTABILI DI BREMBO S.P.A. AL 31 DICEMBRE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</si>
</sst>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(#,##0\)"/>
  </numFmts>
  <fonts count="15">
    <font>
      <sz val="11"/>
      <color theme="1"/>
      <name val="Calibri"/>
      <family val="2"/>
      <scheme val="minor"/>
    </font>
    <font>
      <sz val="10"/>
      <color indexed="9"/>
      <name val="BankGothicBT-Light"/>
    </font>
    <font>
      <sz val="16"/>
      <color indexed="9"/>
      <name val="Arial Narrow Bold"/>
    </font>
    <font>
      <sz val="16"/>
      <name val="Arial Narrow Bold"/>
    </font>
    <font>
      <sz val="10"/>
      <name val="Arial Narrow Bold"/>
    </font>
    <font>
      <b/>
      <sz val="10"/>
      <color indexed="9"/>
      <name val="Verdana"/>
      <family val="2"/>
    </font>
    <font>
      <i/>
      <sz val="8"/>
      <color indexed="8"/>
      <name val="Frutiger-LightItalic"/>
    </font>
    <font>
      <b/>
      <i/>
      <sz val="8"/>
      <color indexed="8"/>
      <name val="Frutiger-Light"/>
    </font>
    <font>
      <b/>
      <sz val="9"/>
      <color indexed="8"/>
      <name val="Frutiger-Light"/>
    </font>
    <font>
      <b/>
      <i/>
      <sz val="7.5"/>
      <color indexed="8"/>
      <name val="Frutiger-BoldItalic"/>
    </font>
    <font>
      <sz val="9"/>
      <color indexed="8"/>
      <name val="Frutiger-Light"/>
    </font>
    <font>
      <i/>
      <sz val="7.5"/>
      <color indexed="8"/>
      <name val="Frutiger-LightItalic"/>
    </font>
    <font>
      <i/>
      <sz val="8"/>
      <color indexed="8"/>
      <name val="Frutiger-Light"/>
    </font>
    <font>
      <sz val="10"/>
      <color indexed="8"/>
      <name val="Frutiger-Light"/>
    </font>
    <font>
      <i/>
      <sz val="7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55"/>
      </top>
      <bottom/>
      <diagonal/>
    </border>
    <border>
      <left style="thin">
        <color indexed="10"/>
      </left>
      <right/>
      <top style="thin">
        <color theme="0" tint="-0.34998626667073579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indexed="10"/>
      </left>
      <right style="thin">
        <color indexed="10"/>
      </right>
      <top/>
      <bottom style="thin">
        <color indexed="55"/>
      </bottom>
      <diagonal/>
    </border>
    <border>
      <left style="thin">
        <color indexed="10"/>
      </left>
      <right/>
      <top/>
      <bottom style="thin">
        <color indexed="55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/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10"/>
      </left>
      <right style="thin">
        <color indexed="10"/>
      </right>
      <top/>
      <bottom style="thin">
        <color indexed="22"/>
      </bottom>
      <diagonal/>
    </border>
    <border>
      <left style="thin">
        <color indexed="10"/>
      </left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10"/>
      </left>
      <right style="thin">
        <color indexed="10"/>
      </right>
      <top style="thin">
        <color indexed="22"/>
      </top>
      <bottom style="thin">
        <color indexed="22"/>
      </bottom>
      <diagonal/>
    </border>
    <border>
      <left style="thin">
        <color indexed="10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10"/>
      </left>
      <right style="thin">
        <color indexed="10"/>
      </right>
      <top style="thin">
        <color indexed="55"/>
      </top>
      <bottom style="thin">
        <color indexed="55"/>
      </bottom>
      <diagonal/>
    </border>
    <border>
      <left style="thin">
        <color indexed="10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 applyAlignment="1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  <xf numFmtId="0" fontId="2" fillId="2" borderId="1" xfId="0" applyFont="1" applyFill="1" applyBorder="1" applyAlignment="1">
      <alignment horizontal="right"/>
    </xf>
    <xf numFmtId="164" fontId="4" fillId="0" borderId="1" xfId="0" applyNumberFormat="1" applyFont="1" applyBorder="1" applyAlignment="1"/>
    <xf numFmtId="0" fontId="5" fillId="2" borderId="0" xfId="0" applyFont="1" applyFill="1"/>
    <xf numFmtId="0" fontId="1" fillId="2" borderId="0" xfId="0" applyFont="1" applyFill="1"/>
    <xf numFmtId="0" fontId="0" fillId="2" borderId="0" xfId="0" applyFill="1"/>
    <xf numFmtId="164" fontId="0" fillId="2" borderId="0" xfId="0" applyNumberFormat="1" applyFill="1" applyAlignment="1"/>
    <xf numFmtId="164" fontId="0" fillId="0" borderId="2" xfId="0" applyNumberFormat="1" applyBorder="1" applyAlignment="1"/>
    <xf numFmtId="0" fontId="8" fillId="0" borderId="1" xfId="0" applyFont="1" applyBorder="1" applyAlignment="1"/>
    <xf numFmtId="0" fontId="8" fillId="0" borderId="1" xfId="0" applyFont="1" applyBorder="1" applyAlignment="1">
      <alignment horizontal="center"/>
    </xf>
    <xf numFmtId="164" fontId="8" fillId="0" borderId="3" xfId="0" applyNumberFormat="1" applyFont="1" applyBorder="1" applyAlignment="1"/>
    <xf numFmtId="164" fontId="8" fillId="0" borderId="4" xfId="0" applyNumberFormat="1" applyFont="1" applyBorder="1" applyAlignment="1"/>
    <xf numFmtId="164" fontId="8" fillId="0" borderId="1" xfId="0" applyNumberFormat="1" applyFont="1" applyBorder="1" applyAlignment="1"/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164" fontId="9" fillId="0" borderId="6" xfId="0" applyNumberFormat="1" applyFont="1" applyBorder="1" applyAlignment="1"/>
    <xf numFmtId="164" fontId="9" fillId="0" borderId="7" xfId="0" applyNumberFormat="1" applyFont="1" applyBorder="1" applyAlignment="1"/>
    <xf numFmtId="164" fontId="9" fillId="0" borderId="5" xfId="0" applyNumberFormat="1" applyFont="1" applyBorder="1" applyAlignment="1"/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center"/>
    </xf>
    <xf numFmtId="164" fontId="10" fillId="0" borderId="8" xfId="0" applyNumberFormat="1" applyFont="1" applyBorder="1" applyAlignment="1"/>
    <xf numFmtId="164" fontId="10" fillId="0" borderId="9" xfId="0" applyNumberFormat="1" applyFont="1" applyBorder="1" applyAlignment="1"/>
    <xf numFmtId="164" fontId="10" fillId="0" borderId="0" xfId="0" applyNumberFormat="1" applyFont="1" applyAlignment="1"/>
    <xf numFmtId="0" fontId="11" fillId="0" borderId="10" xfId="0" applyFont="1" applyBorder="1" applyAlignment="1">
      <alignment horizontal="left" indent="1"/>
    </xf>
    <xf numFmtId="0" fontId="11" fillId="0" borderId="10" xfId="0" applyFont="1" applyBorder="1" applyAlignment="1">
      <alignment horizontal="center"/>
    </xf>
    <xf numFmtId="164" fontId="11" fillId="0" borderId="11" xfId="0" applyNumberFormat="1" applyFont="1" applyBorder="1" applyAlignment="1"/>
    <xf numFmtId="164" fontId="11" fillId="0" borderId="12" xfId="0" applyNumberFormat="1" applyFont="1" applyBorder="1" applyAlignment="1"/>
    <xf numFmtId="164" fontId="11" fillId="0" borderId="10" xfId="0" applyNumberFormat="1" applyFont="1" applyBorder="1" applyAlignment="1"/>
    <xf numFmtId="0" fontId="10" fillId="0" borderId="13" xfId="0" applyFont="1" applyBorder="1" applyAlignment="1">
      <alignment horizontal="left" indent="1"/>
    </xf>
    <xf numFmtId="0" fontId="10" fillId="0" borderId="13" xfId="0" applyFont="1" applyBorder="1" applyAlignment="1">
      <alignment horizontal="center"/>
    </xf>
    <xf numFmtId="164" fontId="10" fillId="0" borderId="14" xfId="0" applyNumberFormat="1" applyFont="1" applyBorder="1" applyAlignment="1"/>
    <xf numFmtId="164" fontId="10" fillId="0" borderId="15" xfId="0" applyNumberFormat="1" applyFont="1" applyBorder="1" applyAlignment="1"/>
    <xf numFmtId="164" fontId="10" fillId="0" borderId="13" xfId="0" applyNumberFormat="1" applyFont="1" applyBorder="1" applyAlignment="1"/>
    <xf numFmtId="0" fontId="11" fillId="0" borderId="0" xfId="0" applyFont="1" applyBorder="1" applyAlignment="1">
      <alignment horizontal="left" indent="1"/>
    </xf>
    <xf numFmtId="0" fontId="11" fillId="0" borderId="0" xfId="0" applyFont="1" applyBorder="1" applyAlignment="1">
      <alignment horizontal="center"/>
    </xf>
    <xf numFmtId="164" fontId="11" fillId="0" borderId="8" xfId="0" applyNumberFormat="1" applyFont="1" applyBorder="1" applyAlignment="1"/>
    <xf numFmtId="164" fontId="11" fillId="0" borderId="9" xfId="0" applyNumberFormat="1" applyFont="1" applyBorder="1" applyAlignment="1"/>
    <xf numFmtId="164" fontId="11" fillId="0" borderId="0" xfId="0" applyNumberFormat="1" applyFont="1" applyBorder="1" applyAlignment="1"/>
    <xf numFmtId="0" fontId="8" fillId="0" borderId="16" xfId="0" applyFont="1" applyBorder="1" applyAlignment="1"/>
    <xf numFmtId="0" fontId="0" fillId="0" borderId="16" xfId="0" applyBorder="1"/>
    <xf numFmtId="0" fontId="0" fillId="0" borderId="16" xfId="0" applyBorder="1" applyAlignment="1">
      <alignment horizontal="center"/>
    </xf>
    <xf numFmtId="164" fontId="8" fillId="0" borderId="17" xfId="0" applyNumberFormat="1" applyFont="1" applyBorder="1" applyAlignment="1"/>
    <xf numFmtId="164" fontId="8" fillId="0" borderId="18" xfId="0" applyNumberFormat="1" applyFont="1" applyBorder="1" applyAlignment="1"/>
    <xf numFmtId="164" fontId="8" fillId="0" borderId="16" xfId="0" applyNumberFormat="1" applyFont="1" applyBorder="1" applyAlignment="1"/>
    <xf numFmtId="0" fontId="8" fillId="0" borderId="0" xfId="0" applyFont="1" applyBorder="1" applyAlignment="1"/>
    <xf numFmtId="0" fontId="12" fillId="0" borderId="0" xfId="0" applyFont="1" applyFill="1" applyAlignment="1"/>
    <xf numFmtId="0" fontId="12" fillId="0" borderId="0" xfId="0" applyFont="1" applyAlignment="1">
      <alignment horizontal="center"/>
    </xf>
    <xf numFmtId="164" fontId="12" fillId="0" borderId="8" xfId="0" applyNumberFormat="1" applyFont="1" applyBorder="1" applyAlignment="1">
      <alignment horizontal="right"/>
    </xf>
    <xf numFmtId="164" fontId="12" fillId="0" borderId="9" xfId="0" applyNumberFormat="1" applyFont="1" applyBorder="1" applyAlignment="1">
      <alignment horizontal="right"/>
    </xf>
    <xf numFmtId="164" fontId="12" fillId="0" borderId="0" xfId="0" applyNumberFormat="1" applyFont="1" applyAlignment="1">
      <alignment horizontal="right"/>
    </xf>
    <xf numFmtId="0" fontId="10" fillId="0" borderId="0" xfId="0" applyFont="1" applyFill="1" applyAlignment="1">
      <alignment horizontal="left" indent="1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/>
    <xf numFmtId="0" fontId="10" fillId="0" borderId="10" xfId="0" applyFont="1" applyBorder="1" applyAlignment="1">
      <alignment horizontal="left" indent="1"/>
    </xf>
    <xf numFmtId="0" fontId="10" fillId="0" borderId="10" xfId="0" applyFont="1" applyBorder="1" applyAlignment="1">
      <alignment horizontal="center"/>
    </xf>
    <xf numFmtId="164" fontId="10" fillId="0" borderId="11" xfId="0" applyNumberFormat="1" applyFont="1" applyBorder="1" applyAlignment="1"/>
    <xf numFmtId="164" fontId="10" fillId="0" borderId="12" xfId="0" applyNumberFormat="1" applyFont="1" applyBorder="1" applyAlignment="1"/>
    <xf numFmtId="164" fontId="10" fillId="0" borderId="10" xfId="0" applyNumberFormat="1" applyFont="1" applyBorder="1" applyAlignment="1"/>
    <xf numFmtId="0" fontId="0" fillId="0" borderId="0" xfId="0" applyAlignment="1">
      <alignment horizontal="center"/>
    </xf>
    <xf numFmtId="164" fontId="0" fillId="0" borderId="8" xfId="0" applyNumberFormat="1" applyBorder="1" applyAlignment="1"/>
    <xf numFmtId="164" fontId="0" fillId="0" borderId="9" xfId="0" applyNumberFormat="1" applyBorder="1" applyAlignment="1"/>
    <xf numFmtId="0" fontId="8" fillId="0" borderId="19" xfId="0" applyFont="1" applyBorder="1" applyAlignment="1"/>
    <xf numFmtId="0" fontId="0" fillId="0" borderId="19" xfId="0" applyBorder="1"/>
    <xf numFmtId="0" fontId="0" fillId="0" borderId="19" xfId="0" applyBorder="1" applyAlignment="1">
      <alignment horizontal="center"/>
    </xf>
    <xf numFmtId="164" fontId="8" fillId="0" borderId="20" xfId="0" applyNumberFormat="1" applyFont="1" applyBorder="1" applyAlignment="1"/>
    <xf numFmtId="164" fontId="8" fillId="0" borderId="21" xfId="0" applyNumberFormat="1" applyFont="1" applyBorder="1" applyAlignment="1"/>
    <xf numFmtId="164" fontId="8" fillId="0" borderId="19" xfId="0" applyNumberFormat="1" applyFont="1" applyBorder="1" applyAlignment="1"/>
    <xf numFmtId="0" fontId="13" fillId="0" borderId="0" xfId="0" applyFont="1" applyAlignment="1">
      <alignment horizontal="left" indent="1"/>
    </xf>
    <xf numFmtId="164" fontId="0" fillId="0" borderId="22" xfId="0" applyNumberFormat="1" applyBorder="1" applyAlignment="1"/>
    <xf numFmtId="0" fontId="14" fillId="0" borderId="0" xfId="0" applyFont="1"/>
    <xf numFmtId="0" fontId="3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 indent="1"/>
    </xf>
    <xf numFmtId="0" fontId="7" fillId="0" borderId="5" xfId="0" applyFont="1" applyBorder="1" applyAlignment="1">
      <alignment horizontal="left" indent="1"/>
    </xf>
    <xf numFmtId="164" fontId="7" fillId="0" borderId="6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0" fontId="0" fillId="0" borderId="0" xfId="0" applyFill="1" applyBorder="1"/>
    <xf numFmtId="0" fontId="1" fillId="0" borderId="0" xfId="0" applyFont="1" applyFill="1" applyBorder="1"/>
    <xf numFmtId="164" fontId="0" fillId="0" borderId="0" xfId="0" applyNumberFormat="1" applyFill="1" applyBorder="1" applyAlignment="1"/>
    <xf numFmtId="0" fontId="1" fillId="0" borderId="0" xfId="0" applyFont="1" applyBorder="1"/>
    <xf numFmtId="0" fontId="0" fillId="0" borderId="0" xfId="0" applyBorder="1"/>
    <xf numFmtId="164" fontId="0" fillId="0" borderId="0" xfId="0" applyNumberFormat="1" applyBorder="1" applyAlignment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MM_FIN_COGE\Amminstr&amp;Finanza\515%20Consolidato\CONSOLIDATO%202015\ANNUALE%202015\05%20-%20NOTA%20BREMBO%20SPA\Prospetti%20_annuale_B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li"/>
      <sheetName val="13_SP_MUTUI_Con|1"/>
      <sheetName val="SP "/>
      <sheetName val="CE "/>
      <sheetName val="CE_Complessivo|1"/>
      <sheetName val="RF"/>
      <sheetName val="PN "/>
      <sheetName val="Livelli FV"/>
      <sheetName val="01_MAT"/>
      <sheetName val="02_IMMAT"/>
      <sheetName val="03_partecipazioni"/>
      <sheetName val="impairment"/>
      <sheetName val="04_att fin"/>
      <sheetName val="05_att non corr"/>
      <sheetName val="06B_FI"/>
      <sheetName val="06C_PDF"/>
      <sheetName val="07_rim+FSVM"/>
      <sheetName val="08_cred+FSVC"/>
      <sheetName val="rischio credito"/>
      <sheetName val="market risk"/>
      <sheetName val="rischio.creditoTAGETIK"/>
      <sheetName val="rischio liquidità"/>
      <sheetName val="09_altri cr"/>
      <sheetName val="SP_MIC_Con|1"/>
      <sheetName val="10_att fin corr"/>
      <sheetName val="11_disp liq"/>
      <sheetName val="12_azioni"/>
      <sheetName val="CF-hedge"/>
      <sheetName val="13_mutui"/>
      <sheetName val="13_deb fin"/>
      <sheetName val="13_Leasing"/>
      <sheetName val="13_PFN"/>
      <sheetName val="14_altre pass non cor"/>
      <sheetName val="15_FSRO"/>
      <sheetName val="16_TFR"/>
      <sheetName val="MERCER"/>
      <sheetName val="17_d comm"/>
      <sheetName val="18_d tributari"/>
      <sheetName val="19_altre pa corr"/>
      <sheetName val="20_ricavi"/>
      <sheetName val="21_altri ric"/>
      <sheetName val="23_mp"/>
      <sheetName val="24_costi oper"/>
      <sheetName val="25_costi xsonale"/>
      <sheetName val="25_dip"/>
      <sheetName val="26_amm"/>
      <sheetName val="27_prov fin"/>
      <sheetName val="28_prov part"/>
      <sheetName val="29_imposte"/>
      <sheetName val="raccordo utile imposte"/>
      <sheetName val="all 1"/>
      <sheetName val="all 2"/>
      <sheetName val="all 3"/>
      <sheetName val="Alle 4 arrotondato"/>
      <sheetName val="Alle 4"/>
      <sheetName val="all 5"/>
      <sheetName val="all 5 old"/>
    </sheetNames>
    <sheetDataSet>
      <sheetData sheetId="0"/>
      <sheetData sheetId="1"/>
      <sheetData sheetId="2"/>
      <sheetData sheetId="3">
        <row r="4">
          <cell r="D4" t="str">
            <v>31.12.2015</v>
          </cell>
          <cell r="F4" t="str">
            <v>31.12.2014</v>
          </cell>
        </row>
        <row r="6">
          <cell r="D6">
            <v>780801597</v>
          </cell>
          <cell r="E6">
            <v>105095347.60000001</v>
          </cell>
          <cell r="F6">
            <v>713356511</v>
          </cell>
          <cell r="G6">
            <v>96250802.700000003</v>
          </cell>
        </row>
        <row r="7">
          <cell r="D7">
            <v>32983575</v>
          </cell>
          <cell r="E7">
            <v>27236184.100000001</v>
          </cell>
          <cell r="F7">
            <v>26904277</v>
          </cell>
          <cell r="G7">
            <v>20907932.510000002</v>
          </cell>
        </row>
        <row r="8">
          <cell r="D8">
            <v>11325565</v>
          </cell>
          <cell r="F8">
            <v>9600541</v>
          </cell>
        </row>
        <row r="9">
          <cell r="D9">
            <v>-356716036</v>
          </cell>
          <cell r="E9">
            <v>-88901751.719999999</v>
          </cell>
          <cell r="F9">
            <v>-336148309</v>
          </cell>
          <cell r="G9">
            <v>-86927763.390000001</v>
          </cell>
        </row>
        <row r="10">
          <cell r="D10">
            <v>-156520325</v>
          </cell>
          <cell r="E10">
            <v>-14912264.509999998</v>
          </cell>
          <cell r="F10">
            <v>-138487199</v>
          </cell>
          <cell r="G10">
            <v>-12001386.359999999</v>
          </cell>
        </row>
        <row r="11">
          <cell r="D11">
            <v>-199718431</v>
          </cell>
          <cell r="E11">
            <v>-5583567.1699999999</v>
          </cell>
          <cell r="F11">
            <v>-189394081</v>
          </cell>
          <cell r="G11">
            <v>-6149302.1500000004</v>
          </cell>
        </row>
        <row r="15">
          <cell r="D15">
            <v>-34858836</v>
          </cell>
          <cell r="F15">
            <v>-37118770</v>
          </cell>
        </row>
        <row r="19">
          <cell r="D19">
            <v>7558222</v>
          </cell>
          <cell r="F19">
            <v>6913230</v>
          </cell>
        </row>
        <row r="20">
          <cell r="D20">
            <v>-11325464</v>
          </cell>
          <cell r="F20">
            <v>-13243075</v>
          </cell>
        </row>
        <row r="21">
          <cell r="E21">
            <v>-441900.5</v>
          </cell>
          <cell r="F21">
            <v>-6329845</v>
          </cell>
          <cell r="G21">
            <v>-510796.76</v>
          </cell>
        </row>
        <row r="22">
          <cell r="D22">
            <v>54507855</v>
          </cell>
          <cell r="E22">
            <v>71378612</v>
          </cell>
          <cell r="F22">
            <v>43438622</v>
          </cell>
          <cell r="G22">
            <v>53620590</v>
          </cell>
        </row>
        <row r="26">
          <cell r="D26">
            <v>-24724885</v>
          </cell>
          <cell r="F26">
            <v>-16997429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5"/>
  <sheetViews>
    <sheetView tabSelected="1" workbookViewId="0">
      <selection activeCell="H8" sqref="H8"/>
    </sheetView>
  </sheetViews>
  <sheetFormatPr defaultRowHeight="15"/>
  <cols>
    <col min="1" max="1" width="3.140625" customWidth="1"/>
    <col min="2" max="2" width="64.140625" customWidth="1"/>
    <col min="3" max="3" width="6.7109375" customWidth="1"/>
    <col min="4" max="4" width="16" style="2" customWidth="1"/>
    <col min="5" max="5" width="16.140625" style="2" customWidth="1"/>
    <col min="6" max="6" width="15.28515625" style="2" customWidth="1"/>
    <col min="257" max="257" width="3.140625" customWidth="1"/>
    <col min="258" max="258" width="64.140625" customWidth="1"/>
    <col min="259" max="259" width="6.7109375" customWidth="1"/>
    <col min="260" max="260" width="16" customWidth="1"/>
    <col min="261" max="261" width="16.140625" customWidth="1"/>
    <col min="262" max="262" width="15.28515625" customWidth="1"/>
    <col min="513" max="513" width="3.140625" customWidth="1"/>
    <col min="514" max="514" width="64.140625" customWidth="1"/>
    <col min="515" max="515" width="6.7109375" customWidth="1"/>
    <col min="516" max="516" width="16" customWidth="1"/>
    <col min="517" max="517" width="16.140625" customWidth="1"/>
    <col min="518" max="518" width="15.28515625" customWidth="1"/>
    <col min="769" max="769" width="3.140625" customWidth="1"/>
    <col min="770" max="770" width="64.140625" customWidth="1"/>
    <col min="771" max="771" width="6.7109375" customWidth="1"/>
    <col min="772" max="772" width="16" customWidth="1"/>
    <col min="773" max="773" width="16.140625" customWidth="1"/>
    <col min="774" max="774" width="15.28515625" customWidth="1"/>
    <col min="1025" max="1025" width="3.140625" customWidth="1"/>
    <col min="1026" max="1026" width="64.140625" customWidth="1"/>
    <col min="1027" max="1027" width="6.7109375" customWidth="1"/>
    <col min="1028" max="1028" width="16" customWidth="1"/>
    <col min="1029" max="1029" width="16.140625" customWidth="1"/>
    <col min="1030" max="1030" width="15.28515625" customWidth="1"/>
    <col min="1281" max="1281" width="3.140625" customWidth="1"/>
    <col min="1282" max="1282" width="64.140625" customWidth="1"/>
    <col min="1283" max="1283" width="6.7109375" customWidth="1"/>
    <col min="1284" max="1284" width="16" customWidth="1"/>
    <col min="1285" max="1285" width="16.140625" customWidth="1"/>
    <col min="1286" max="1286" width="15.28515625" customWidth="1"/>
    <col min="1537" max="1537" width="3.140625" customWidth="1"/>
    <col min="1538" max="1538" width="64.140625" customWidth="1"/>
    <col min="1539" max="1539" width="6.7109375" customWidth="1"/>
    <col min="1540" max="1540" width="16" customWidth="1"/>
    <col min="1541" max="1541" width="16.140625" customWidth="1"/>
    <col min="1542" max="1542" width="15.28515625" customWidth="1"/>
    <col min="1793" max="1793" width="3.140625" customWidth="1"/>
    <col min="1794" max="1794" width="64.140625" customWidth="1"/>
    <col min="1795" max="1795" width="6.7109375" customWidth="1"/>
    <col min="1796" max="1796" width="16" customWidth="1"/>
    <col min="1797" max="1797" width="16.140625" customWidth="1"/>
    <col min="1798" max="1798" width="15.28515625" customWidth="1"/>
    <col min="2049" max="2049" width="3.140625" customWidth="1"/>
    <col min="2050" max="2050" width="64.140625" customWidth="1"/>
    <col min="2051" max="2051" width="6.7109375" customWidth="1"/>
    <col min="2052" max="2052" width="16" customWidth="1"/>
    <col min="2053" max="2053" width="16.140625" customWidth="1"/>
    <col min="2054" max="2054" width="15.28515625" customWidth="1"/>
    <col min="2305" max="2305" width="3.140625" customWidth="1"/>
    <col min="2306" max="2306" width="64.140625" customWidth="1"/>
    <col min="2307" max="2307" width="6.7109375" customWidth="1"/>
    <col min="2308" max="2308" width="16" customWidth="1"/>
    <col min="2309" max="2309" width="16.140625" customWidth="1"/>
    <col min="2310" max="2310" width="15.28515625" customWidth="1"/>
    <col min="2561" max="2561" width="3.140625" customWidth="1"/>
    <col min="2562" max="2562" width="64.140625" customWidth="1"/>
    <col min="2563" max="2563" width="6.7109375" customWidth="1"/>
    <col min="2564" max="2564" width="16" customWidth="1"/>
    <col min="2565" max="2565" width="16.140625" customWidth="1"/>
    <col min="2566" max="2566" width="15.28515625" customWidth="1"/>
    <col min="2817" max="2817" width="3.140625" customWidth="1"/>
    <col min="2818" max="2818" width="64.140625" customWidth="1"/>
    <col min="2819" max="2819" width="6.7109375" customWidth="1"/>
    <col min="2820" max="2820" width="16" customWidth="1"/>
    <col min="2821" max="2821" width="16.140625" customWidth="1"/>
    <col min="2822" max="2822" width="15.28515625" customWidth="1"/>
    <col min="3073" max="3073" width="3.140625" customWidth="1"/>
    <col min="3074" max="3074" width="64.140625" customWidth="1"/>
    <col min="3075" max="3075" width="6.7109375" customWidth="1"/>
    <col min="3076" max="3076" width="16" customWidth="1"/>
    <col min="3077" max="3077" width="16.140625" customWidth="1"/>
    <col min="3078" max="3078" width="15.28515625" customWidth="1"/>
    <col min="3329" max="3329" width="3.140625" customWidth="1"/>
    <col min="3330" max="3330" width="64.140625" customWidth="1"/>
    <col min="3331" max="3331" width="6.7109375" customWidth="1"/>
    <col min="3332" max="3332" width="16" customWidth="1"/>
    <col min="3333" max="3333" width="16.140625" customWidth="1"/>
    <col min="3334" max="3334" width="15.28515625" customWidth="1"/>
    <col min="3585" max="3585" width="3.140625" customWidth="1"/>
    <col min="3586" max="3586" width="64.140625" customWidth="1"/>
    <col min="3587" max="3587" width="6.7109375" customWidth="1"/>
    <col min="3588" max="3588" width="16" customWidth="1"/>
    <col min="3589" max="3589" width="16.140625" customWidth="1"/>
    <col min="3590" max="3590" width="15.28515625" customWidth="1"/>
    <col min="3841" max="3841" width="3.140625" customWidth="1"/>
    <col min="3842" max="3842" width="64.140625" customWidth="1"/>
    <col min="3843" max="3843" width="6.7109375" customWidth="1"/>
    <col min="3844" max="3844" width="16" customWidth="1"/>
    <col min="3845" max="3845" width="16.140625" customWidth="1"/>
    <col min="3846" max="3846" width="15.28515625" customWidth="1"/>
    <col min="4097" max="4097" width="3.140625" customWidth="1"/>
    <col min="4098" max="4098" width="64.140625" customWidth="1"/>
    <col min="4099" max="4099" width="6.7109375" customWidth="1"/>
    <col min="4100" max="4100" width="16" customWidth="1"/>
    <col min="4101" max="4101" width="16.140625" customWidth="1"/>
    <col min="4102" max="4102" width="15.28515625" customWidth="1"/>
    <col min="4353" max="4353" width="3.140625" customWidth="1"/>
    <col min="4354" max="4354" width="64.140625" customWidth="1"/>
    <col min="4355" max="4355" width="6.7109375" customWidth="1"/>
    <col min="4356" max="4356" width="16" customWidth="1"/>
    <col min="4357" max="4357" width="16.140625" customWidth="1"/>
    <col min="4358" max="4358" width="15.28515625" customWidth="1"/>
    <col min="4609" max="4609" width="3.140625" customWidth="1"/>
    <col min="4610" max="4610" width="64.140625" customWidth="1"/>
    <col min="4611" max="4611" width="6.7109375" customWidth="1"/>
    <col min="4612" max="4612" width="16" customWidth="1"/>
    <col min="4613" max="4613" width="16.140625" customWidth="1"/>
    <col min="4614" max="4614" width="15.28515625" customWidth="1"/>
    <col min="4865" max="4865" width="3.140625" customWidth="1"/>
    <col min="4866" max="4866" width="64.140625" customWidth="1"/>
    <col min="4867" max="4867" width="6.7109375" customWidth="1"/>
    <col min="4868" max="4868" width="16" customWidth="1"/>
    <col min="4869" max="4869" width="16.140625" customWidth="1"/>
    <col min="4870" max="4870" width="15.28515625" customWidth="1"/>
    <col min="5121" max="5121" width="3.140625" customWidth="1"/>
    <col min="5122" max="5122" width="64.140625" customWidth="1"/>
    <col min="5123" max="5123" width="6.7109375" customWidth="1"/>
    <col min="5124" max="5124" width="16" customWidth="1"/>
    <col min="5125" max="5125" width="16.140625" customWidth="1"/>
    <col min="5126" max="5126" width="15.28515625" customWidth="1"/>
    <col min="5377" max="5377" width="3.140625" customWidth="1"/>
    <col min="5378" max="5378" width="64.140625" customWidth="1"/>
    <col min="5379" max="5379" width="6.7109375" customWidth="1"/>
    <col min="5380" max="5380" width="16" customWidth="1"/>
    <col min="5381" max="5381" width="16.140625" customWidth="1"/>
    <col min="5382" max="5382" width="15.28515625" customWidth="1"/>
    <col min="5633" max="5633" width="3.140625" customWidth="1"/>
    <col min="5634" max="5634" width="64.140625" customWidth="1"/>
    <col min="5635" max="5635" width="6.7109375" customWidth="1"/>
    <col min="5636" max="5636" width="16" customWidth="1"/>
    <col min="5637" max="5637" width="16.140625" customWidth="1"/>
    <col min="5638" max="5638" width="15.28515625" customWidth="1"/>
    <col min="5889" max="5889" width="3.140625" customWidth="1"/>
    <col min="5890" max="5890" width="64.140625" customWidth="1"/>
    <col min="5891" max="5891" width="6.7109375" customWidth="1"/>
    <col min="5892" max="5892" width="16" customWidth="1"/>
    <col min="5893" max="5893" width="16.140625" customWidth="1"/>
    <col min="5894" max="5894" width="15.28515625" customWidth="1"/>
    <col min="6145" max="6145" width="3.140625" customWidth="1"/>
    <col min="6146" max="6146" width="64.140625" customWidth="1"/>
    <col min="6147" max="6147" width="6.7109375" customWidth="1"/>
    <col min="6148" max="6148" width="16" customWidth="1"/>
    <col min="6149" max="6149" width="16.140625" customWidth="1"/>
    <col min="6150" max="6150" width="15.28515625" customWidth="1"/>
    <col min="6401" max="6401" width="3.140625" customWidth="1"/>
    <col min="6402" max="6402" width="64.140625" customWidth="1"/>
    <col min="6403" max="6403" width="6.7109375" customWidth="1"/>
    <col min="6404" max="6404" width="16" customWidth="1"/>
    <col min="6405" max="6405" width="16.140625" customWidth="1"/>
    <col min="6406" max="6406" width="15.28515625" customWidth="1"/>
    <col min="6657" max="6657" width="3.140625" customWidth="1"/>
    <col min="6658" max="6658" width="64.140625" customWidth="1"/>
    <col min="6659" max="6659" width="6.7109375" customWidth="1"/>
    <col min="6660" max="6660" width="16" customWidth="1"/>
    <col min="6661" max="6661" width="16.140625" customWidth="1"/>
    <col min="6662" max="6662" width="15.28515625" customWidth="1"/>
    <col min="6913" max="6913" width="3.140625" customWidth="1"/>
    <col min="6914" max="6914" width="64.140625" customWidth="1"/>
    <col min="6915" max="6915" width="6.7109375" customWidth="1"/>
    <col min="6916" max="6916" width="16" customWidth="1"/>
    <col min="6917" max="6917" width="16.140625" customWidth="1"/>
    <col min="6918" max="6918" width="15.28515625" customWidth="1"/>
    <col min="7169" max="7169" width="3.140625" customWidth="1"/>
    <col min="7170" max="7170" width="64.140625" customWidth="1"/>
    <col min="7171" max="7171" width="6.7109375" customWidth="1"/>
    <col min="7172" max="7172" width="16" customWidth="1"/>
    <col min="7173" max="7173" width="16.140625" customWidth="1"/>
    <col min="7174" max="7174" width="15.28515625" customWidth="1"/>
    <col min="7425" max="7425" width="3.140625" customWidth="1"/>
    <col min="7426" max="7426" width="64.140625" customWidth="1"/>
    <col min="7427" max="7427" width="6.7109375" customWidth="1"/>
    <col min="7428" max="7428" width="16" customWidth="1"/>
    <col min="7429" max="7429" width="16.140625" customWidth="1"/>
    <col min="7430" max="7430" width="15.28515625" customWidth="1"/>
    <col min="7681" max="7681" width="3.140625" customWidth="1"/>
    <col min="7682" max="7682" width="64.140625" customWidth="1"/>
    <col min="7683" max="7683" width="6.7109375" customWidth="1"/>
    <col min="7684" max="7684" width="16" customWidth="1"/>
    <col min="7685" max="7685" width="16.140625" customWidth="1"/>
    <col min="7686" max="7686" width="15.28515625" customWidth="1"/>
    <col min="7937" max="7937" width="3.140625" customWidth="1"/>
    <col min="7938" max="7938" width="64.140625" customWidth="1"/>
    <col min="7939" max="7939" width="6.7109375" customWidth="1"/>
    <col min="7940" max="7940" width="16" customWidth="1"/>
    <col min="7941" max="7941" width="16.140625" customWidth="1"/>
    <col min="7942" max="7942" width="15.28515625" customWidth="1"/>
    <col min="8193" max="8193" width="3.140625" customWidth="1"/>
    <col min="8194" max="8194" width="64.140625" customWidth="1"/>
    <col min="8195" max="8195" width="6.7109375" customWidth="1"/>
    <col min="8196" max="8196" width="16" customWidth="1"/>
    <col min="8197" max="8197" width="16.140625" customWidth="1"/>
    <col min="8198" max="8198" width="15.28515625" customWidth="1"/>
    <col min="8449" max="8449" width="3.140625" customWidth="1"/>
    <col min="8450" max="8450" width="64.140625" customWidth="1"/>
    <col min="8451" max="8451" width="6.7109375" customWidth="1"/>
    <col min="8452" max="8452" width="16" customWidth="1"/>
    <col min="8453" max="8453" width="16.140625" customWidth="1"/>
    <col min="8454" max="8454" width="15.28515625" customWidth="1"/>
    <col min="8705" max="8705" width="3.140625" customWidth="1"/>
    <col min="8706" max="8706" width="64.140625" customWidth="1"/>
    <col min="8707" max="8707" width="6.7109375" customWidth="1"/>
    <col min="8708" max="8708" width="16" customWidth="1"/>
    <col min="8709" max="8709" width="16.140625" customWidth="1"/>
    <col min="8710" max="8710" width="15.28515625" customWidth="1"/>
    <col min="8961" max="8961" width="3.140625" customWidth="1"/>
    <col min="8962" max="8962" width="64.140625" customWidth="1"/>
    <col min="8963" max="8963" width="6.7109375" customWidth="1"/>
    <col min="8964" max="8964" width="16" customWidth="1"/>
    <col min="8965" max="8965" width="16.140625" customWidth="1"/>
    <col min="8966" max="8966" width="15.28515625" customWidth="1"/>
    <col min="9217" max="9217" width="3.140625" customWidth="1"/>
    <col min="9218" max="9218" width="64.140625" customWidth="1"/>
    <col min="9219" max="9219" width="6.7109375" customWidth="1"/>
    <col min="9220" max="9220" width="16" customWidth="1"/>
    <col min="9221" max="9221" width="16.140625" customWidth="1"/>
    <col min="9222" max="9222" width="15.28515625" customWidth="1"/>
    <col min="9473" max="9473" width="3.140625" customWidth="1"/>
    <col min="9474" max="9474" width="64.140625" customWidth="1"/>
    <col min="9475" max="9475" width="6.7109375" customWidth="1"/>
    <col min="9476" max="9476" width="16" customWidth="1"/>
    <col min="9477" max="9477" width="16.140625" customWidth="1"/>
    <col min="9478" max="9478" width="15.28515625" customWidth="1"/>
    <col min="9729" max="9729" width="3.140625" customWidth="1"/>
    <col min="9730" max="9730" width="64.140625" customWidth="1"/>
    <col min="9731" max="9731" width="6.7109375" customWidth="1"/>
    <col min="9732" max="9732" width="16" customWidth="1"/>
    <col min="9733" max="9733" width="16.140625" customWidth="1"/>
    <col min="9734" max="9734" width="15.28515625" customWidth="1"/>
    <col min="9985" max="9985" width="3.140625" customWidth="1"/>
    <col min="9986" max="9986" width="64.140625" customWidth="1"/>
    <col min="9987" max="9987" width="6.7109375" customWidth="1"/>
    <col min="9988" max="9988" width="16" customWidth="1"/>
    <col min="9989" max="9989" width="16.140625" customWidth="1"/>
    <col min="9990" max="9990" width="15.28515625" customWidth="1"/>
    <col min="10241" max="10241" width="3.140625" customWidth="1"/>
    <col min="10242" max="10242" width="64.140625" customWidth="1"/>
    <col min="10243" max="10243" width="6.7109375" customWidth="1"/>
    <col min="10244" max="10244" width="16" customWidth="1"/>
    <col min="10245" max="10245" width="16.140625" customWidth="1"/>
    <col min="10246" max="10246" width="15.28515625" customWidth="1"/>
    <col min="10497" max="10497" width="3.140625" customWidth="1"/>
    <col min="10498" max="10498" width="64.140625" customWidth="1"/>
    <col min="10499" max="10499" width="6.7109375" customWidth="1"/>
    <col min="10500" max="10500" width="16" customWidth="1"/>
    <col min="10501" max="10501" width="16.140625" customWidth="1"/>
    <col min="10502" max="10502" width="15.28515625" customWidth="1"/>
    <col min="10753" max="10753" width="3.140625" customWidth="1"/>
    <col min="10754" max="10754" width="64.140625" customWidth="1"/>
    <col min="10755" max="10755" width="6.7109375" customWidth="1"/>
    <col min="10756" max="10756" width="16" customWidth="1"/>
    <col min="10757" max="10757" width="16.140625" customWidth="1"/>
    <col min="10758" max="10758" width="15.28515625" customWidth="1"/>
    <col min="11009" max="11009" width="3.140625" customWidth="1"/>
    <col min="11010" max="11010" width="64.140625" customWidth="1"/>
    <col min="11011" max="11011" width="6.7109375" customWidth="1"/>
    <col min="11012" max="11012" width="16" customWidth="1"/>
    <col min="11013" max="11013" width="16.140625" customWidth="1"/>
    <col min="11014" max="11014" width="15.28515625" customWidth="1"/>
    <col min="11265" max="11265" width="3.140625" customWidth="1"/>
    <col min="11266" max="11266" width="64.140625" customWidth="1"/>
    <col min="11267" max="11267" width="6.7109375" customWidth="1"/>
    <col min="11268" max="11268" width="16" customWidth="1"/>
    <col min="11269" max="11269" width="16.140625" customWidth="1"/>
    <col min="11270" max="11270" width="15.28515625" customWidth="1"/>
    <col min="11521" max="11521" width="3.140625" customWidth="1"/>
    <col min="11522" max="11522" width="64.140625" customWidth="1"/>
    <col min="11523" max="11523" width="6.7109375" customWidth="1"/>
    <col min="11524" max="11524" width="16" customWidth="1"/>
    <col min="11525" max="11525" width="16.140625" customWidth="1"/>
    <col min="11526" max="11526" width="15.28515625" customWidth="1"/>
    <col min="11777" max="11777" width="3.140625" customWidth="1"/>
    <col min="11778" max="11778" width="64.140625" customWidth="1"/>
    <col min="11779" max="11779" width="6.7109375" customWidth="1"/>
    <col min="11780" max="11780" width="16" customWidth="1"/>
    <col min="11781" max="11781" width="16.140625" customWidth="1"/>
    <col min="11782" max="11782" width="15.28515625" customWidth="1"/>
    <col min="12033" max="12033" width="3.140625" customWidth="1"/>
    <col min="12034" max="12034" width="64.140625" customWidth="1"/>
    <col min="12035" max="12035" width="6.7109375" customWidth="1"/>
    <col min="12036" max="12036" width="16" customWidth="1"/>
    <col min="12037" max="12037" width="16.140625" customWidth="1"/>
    <col min="12038" max="12038" width="15.28515625" customWidth="1"/>
    <col min="12289" max="12289" width="3.140625" customWidth="1"/>
    <col min="12290" max="12290" width="64.140625" customWidth="1"/>
    <col min="12291" max="12291" width="6.7109375" customWidth="1"/>
    <col min="12292" max="12292" width="16" customWidth="1"/>
    <col min="12293" max="12293" width="16.140625" customWidth="1"/>
    <col min="12294" max="12294" width="15.28515625" customWidth="1"/>
    <col min="12545" max="12545" width="3.140625" customWidth="1"/>
    <col min="12546" max="12546" width="64.140625" customWidth="1"/>
    <col min="12547" max="12547" width="6.7109375" customWidth="1"/>
    <col min="12548" max="12548" width="16" customWidth="1"/>
    <col min="12549" max="12549" width="16.140625" customWidth="1"/>
    <col min="12550" max="12550" width="15.28515625" customWidth="1"/>
    <col min="12801" max="12801" width="3.140625" customWidth="1"/>
    <col min="12802" max="12802" width="64.140625" customWidth="1"/>
    <col min="12803" max="12803" width="6.7109375" customWidth="1"/>
    <col min="12804" max="12804" width="16" customWidth="1"/>
    <col min="12805" max="12805" width="16.140625" customWidth="1"/>
    <col min="12806" max="12806" width="15.28515625" customWidth="1"/>
    <col min="13057" max="13057" width="3.140625" customWidth="1"/>
    <col min="13058" max="13058" width="64.140625" customWidth="1"/>
    <col min="13059" max="13059" width="6.7109375" customWidth="1"/>
    <col min="13060" max="13060" width="16" customWidth="1"/>
    <col min="13061" max="13061" width="16.140625" customWidth="1"/>
    <col min="13062" max="13062" width="15.28515625" customWidth="1"/>
    <col min="13313" max="13313" width="3.140625" customWidth="1"/>
    <col min="13314" max="13314" width="64.140625" customWidth="1"/>
    <col min="13315" max="13315" width="6.7109375" customWidth="1"/>
    <col min="13316" max="13316" width="16" customWidth="1"/>
    <col min="13317" max="13317" width="16.140625" customWidth="1"/>
    <col min="13318" max="13318" width="15.28515625" customWidth="1"/>
    <col min="13569" max="13569" width="3.140625" customWidth="1"/>
    <col min="13570" max="13570" width="64.140625" customWidth="1"/>
    <col min="13571" max="13571" width="6.7109375" customWidth="1"/>
    <col min="13572" max="13572" width="16" customWidth="1"/>
    <col min="13573" max="13573" width="16.140625" customWidth="1"/>
    <col min="13574" max="13574" width="15.28515625" customWidth="1"/>
    <col min="13825" max="13825" width="3.140625" customWidth="1"/>
    <col min="13826" max="13826" width="64.140625" customWidth="1"/>
    <col min="13827" max="13827" width="6.7109375" customWidth="1"/>
    <col min="13828" max="13828" width="16" customWidth="1"/>
    <col min="13829" max="13829" width="16.140625" customWidth="1"/>
    <col min="13830" max="13830" width="15.28515625" customWidth="1"/>
    <col min="14081" max="14081" width="3.140625" customWidth="1"/>
    <col min="14082" max="14082" width="64.140625" customWidth="1"/>
    <col min="14083" max="14083" width="6.7109375" customWidth="1"/>
    <col min="14084" max="14084" width="16" customWidth="1"/>
    <col min="14085" max="14085" width="16.140625" customWidth="1"/>
    <col min="14086" max="14086" width="15.28515625" customWidth="1"/>
    <col min="14337" max="14337" width="3.140625" customWidth="1"/>
    <col min="14338" max="14338" width="64.140625" customWidth="1"/>
    <col min="14339" max="14339" width="6.7109375" customWidth="1"/>
    <col min="14340" max="14340" width="16" customWidth="1"/>
    <col min="14341" max="14341" width="16.140625" customWidth="1"/>
    <col min="14342" max="14342" width="15.28515625" customWidth="1"/>
    <col min="14593" max="14593" width="3.140625" customWidth="1"/>
    <col min="14594" max="14594" width="64.140625" customWidth="1"/>
    <col min="14595" max="14595" width="6.7109375" customWidth="1"/>
    <col min="14596" max="14596" width="16" customWidth="1"/>
    <col min="14597" max="14597" width="16.140625" customWidth="1"/>
    <col min="14598" max="14598" width="15.28515625" customWidth="1"/>
    <col min="14849" max="14849" width="3.140625" customWidth="1"/>
    <col min="14850" max="14850" width="64.140625" customWidth="1"/>
    <col min="14851" max="14851" width="6.7109375" customWidth="1"/>
    <col min="14852" max="14852" width="16" customWidth="1"/>
    <col min="14853" max="14853" width="16.140625" customWidth="1"/>
    <col min="14854" max="14854" width="15.28515625" customWidth="1"/>
    <col min="15105" max="15105" width="3.140625" customWidth="1"/>
    <col min="15106" max="15106" width="64.140625" customWidth="1"/>
    <col min="15107" max="15107" width="6.7109375" customWidth="1"/>
    <col min="15108" max="15108" width="16" customWidth="1"/>
    <col min="15109" max="15109" width="16.140625" customWidth="1"/>
    <col min="15110" max="15110" width="15.28515625" customWidth="1"/>
    <col min="15361" max="15361" width="3.140625" customWidth="1"/>
    <col min="15362" max="15362" width="64.140625" customWidth="1"/>
    <col min="15363" max="15363" width="6.7109375" customWidth="1"/>
    <col min="15364" max="15364" width="16" customWidth="1"/>
    <col min="15365" max="15365" width="16.140625" customWidth="1"/>
    <col min="15366" max="15366" width="15.28515625" customWidth="1"/>
    <col min="15617" max="15617" width="3.140625" customWidth="1"/>
    <col min="15618" max="15618" width="64.140625" customWidth="1"/>
    <col min="15619" max="15619" width="6.7109375" customWidth="1"/>
    <col min="15620" max="15620" width="16" customWidth="1"/>
    <col min="15621" max="15621" width="16.140625" customWidth="1"/>
    <col min="15622" max="15622" width="15.28515625" customWidth="1"/>
    <col min="15873" max="15873" width="3.140625" customWidth="1"/>
    <col min="15874" max="15874" width="64.140625" customWidth="1"/>
    <col min="15875" max="15875" width="6.7109375" customWidth="1"/>
    <col min="15876" max="15876" width="16" customWidth="1"/>
    <col min="15877" max="15877" width="16.140625" customWidth="1"/>
    <col min="15878" max="15878" width="15.28515625" customWidth="1"/>
    <col min="16129" max="16129" width="3.140625" customWidth="1"/>
    <col min="16130" max="16130" width="64.140625" customWidth="1"/>
    <col min="16131" max="16131" width="6.7109375" customWidth="1"/>
    <col min="16132" max="16132" width="16" customWidth="1"/>
    <col min="16133" max="16133" width="16.140625" customWidth="1"/>
    <col min="16134" max="16134" width="15.28515625" customWidth="1"/>
  </cols>
  <sheetData>
    <row r="1" spans="1:256">
      <c r="C1" s="1"/>
      <c r="G1" s="3"/>
      <c r="H1" s="4"/>
      <c r="I1" s="3"/>
      <c r="J1" s="5"/>
      <c r="K1" s="5"/>
      <c r="L1" s="5"/>
      <c r="M1" s="3"/>
      <c r="N1" s="4"/>
      <c r="O1" s="3"/>
      <c r="P1" s="3"/>
      <c r="Q1" s="3"/>
      <c r="R1" s="3"/>
      <c r="S1" s="3"/>
      <c r="U1" s="1"/>
      <c r="V1" s="6"/>
      <c r="W1" s="6"/>
      <c r="X1" s="6"/>
      <c r="AA1" s="1"/>
      <c r="AB1" s="6"/>
      <c r="AC1" s="6"/>
      <c r="AD1" s="6"/>
      <c r="AG1" s="1"/>
      <c r="AH1" s="6"/>
      <c r="AI1" s="6"/>
      <c r="AJ1" s="6"/>
      <c r="AM1" s="1"/>
      <c r="AN1" s="6"/>
      <c r="AO1" s="6"/>
      <c r="AP1" s="6"/>
      <c r="AS1" s="1"/>
      <c r="AT1" s="6"/>
      <c r="AU1" s="6"/>
      <c r="AV1" s="6"/>
      <c r="AY1" s="1"/>
      <c r="AZ1" s="6"/>
      <c r="BA1" s="6"/>
      <c r="BB1" s="6"/>
      <c r="BE1" s="1"/>
      <c r="BF1" s="6"/>
      <c r="BG1" s="6"/>
      <c r="BH1" s="6"/>
      <c r="BK1" s="1"/>
      <c r="BL1" s="6"/>
      <c r="BM1" s="6"/>
      <c r="BN1" s="6"/>
      <c r="BQ1" s="1"/>
      <c r="BR1" s="6"/>
      <c r="BS1" s="6"/>
      <c r="BT1" s="6"/>
      <c r="BW1" s="1"/>
      <c r="BX1" s="6"/>
      <c r="BY1" s="6"/>
      <c r="BZ1" s="6"/>
      <c r="CC1" s="1"/>
      <c r="CD1" s="6"/>
      <c r="CE1" s="6"/>
      <c r="CF1" s="6"/>
      <c r="CI1" s="1"/>
      <c r="CJ1" s="6"/>
      <c r="CK1" s="6"/>
      <c r="CL1" s="6"/>
      <c r="CO1" s="1"/>
      <c r="CP1" s="6"/>
      <c r="CQ1" s="6"/>
      <c r="CR1" s="6"/>
      <c r="CU1" s="1"/>
      <c r="CV1" s="6"/>
      <c r="CW1" s="6"/>
      <c r="CX1" s="6"/>
      <c r="DA1" s="1"/>
      <c r="DB1" s="6"/>
      <c r="DC1" s="6"/>
      <c r="DD1" s="6"/>
      <c r="DG1" s="1"/>
      <c r="DH1" s="6"/>
      <c r="DI1" s="6"/>
      <c r="DJ1" s="6"/>
      <c r="DM1" s="1"/>
      <c r="DN1" s="6"/>
      <c r="DO1" s="6"/>
      <c r="DP1" s="6"/>
      <c r="DS1" s="1"/>
      <c r="DT1" s="6"/>
      <c r="DU1" s="6"/>
      <c r="DV1" s="6"/>
      <c r="DY1" s="1"/>
      <c r="DZ1" s="6"/>
      <c r="EA1" s="6"/>
      <c r="EB1" s="6"/>
      <c r="EE1" s="1"/>
      <c r="EF1" s="6"/>
      <c r="EG1" s="6"/>
      <c r="EH1" s="6"/>
      <c r="EK1" s="1"/>
      <c r="EL1" s="6"/>
      <c r="EM1" s="6"/>
      <c r="EN1" s="6"/>
      <c r="EQ1" s="1"/>
      <c r="ER1" s="6"/>
      <c r="ES1" s="6"/>
      <c r="ET1" s="6"/>
      <c r="EW1" s="1"/>
      <c r="EX1" s="6"/>
      <c r="EY1" s="6"/>
      <c r="EZ1" s="6"/>
      <c r="FC1" s="1"/>
      <c r="FD1" s="6"/>
      <c r="FE1" s="6"/>
      <c r="FF1" s="6"/>
      <c r="FI1" s="1"/>
      <c r="FJ1" s="6"/>
      <c r="FK1" s="6"/>
      <c r="FL1" s="6"/>
      <c r="FO1" s="1"/>
      <c r="FP1" s="6"/>
      <c r="FQ1" s="6"/>
      <c r="FR1" s="6"/>
      <c r="FU1" s="1"/>
      <c r="FV1" s="6"/>
      <c r="FW1" s="6"/>
      <c r="FX1" s="6"/>
      <c r="GA1" s="1"/>
      <c r="GB1" s="6"/>
      <c r="GC1" s="6"/>
      <c r="GD1" s="6"/>
      <c r="GG1" s="1"/>
      <c r="GH1" s="6"/>
      <c r="GI1" s="6"/>
      <c r="GJ1" s="6"/>
      <c r="GM1" s="1"/>
      <c r="GN1" s="6"/>
      <c r="GO1" s="6"/>
      <c r="GP1" s="6"/>
      <c r="GS1" s="1"/>
      <c r="GT1" s="6"/>
      <c r="GU1" s="6"/>
      <c r="GV1" s="6"/>
      <c r="GY1" s="1"/>
      <c r="GZ1" s="6"/>
      <c r="HA1" s="6"/>
      <c r="HB1" s="6"/>
      <c r="HE1" s="1"/>
      <c r="HF1" s="6"/>
      <c r="HG1" s="6"/>
      <c r="HH1" s="6"/>
      <c r="HK1" s="1"/>
      <c r="HL1" s="6"/>
      <c r="HM1" s="6"/>
      <c r="HN1" s="6"/>
      <c r="HQ1" s="1"/>
      <c r="HR1" s="6"/>
      <c r="HS1" s="6"/>
      <c r="HT1" s="6"/>
      <c r="HW1" s="1"/>
      <c r="HX1" s="6"/>
      <c r="HY1" s="6"/>
      <c r="HZ1" s="6"/>
      <c r="IC1" s="1"/>
      <c r="ID1" s="6"/>
      <c r="IE1" s="6"/>
      <c r="IF1" s="6"/>
      <c r="II1" s="1"/>
      <c r="IJ1" s="6"/>
      <c r="IK1" s="6"/>
      <c r="IL1" s="6"/>
      <c r="IO1" s="1"/>
      <c r="IP1" s="6"/>
      <c r="IQ1" s="6"/>
      <c r="IR1" s="6"/>
      <c r="IU1" s="1"/>
      <c r="IV1" s="6"/>
    </row>
    <row r="2" spans="1:256" ht="20.25">
      <c r="A2" s="7" t="s">
        <v>23</v>
      </c>
      <c r="B2" s="77" t="s">
        <v>25</v>
      </c>
      <c r="C2" s="77"/>
      <c r="D2" s="77"/>
      <c r="E2" s="77"/>
      <c r="F2" s="8"/>
    </row>
    <row r="3" spans="1:256" ht="21.95" customHeight="1"/>
    <row r="4" spans="1:256">
      <c r="A4" s="9" t="s">
        <v>24</v>
      </c>
      <c r="B4" s="10"/>
      <c r="C4" s="11"/>
      <c r="D4" s="12"/>
      <c r="E4" s="12"/>
      <c r="F4" s="12"/>
    </row>
    <row r="5" spans="1:256" s="3" customFormat="1" ht="5.0999999999999996" customHeight="1">
      <c r="A5" s="83"/>
      <c r="B5" s="84"/>
      <c r="C5" s="83"/>
      <c r="D5" s="85"/>
      <c r="E5" s="85"/>
      <c r="F5" s="85"/>
      <c r="G5"/>
      <c r="H5"/>
      <c r="I5"/>
      <c r="J5"/>
      <c r="K5"/>
      <c r="L5"/>
      <c r="M5"/>
      <c r="N5"/>
      <c r="O5"/>
      <c r="P5"/>
      <c r="Q5"/>
      <c r="R5"/>
      <c r="S5"/>
    </row>
    <row r="6" spans="1:256" ht="6" customHeight="1">
      <c r="A6" s="86" t="s">
        <v>0</v>
      </c>
      <c r="B6" s="87"/>
      <c r="C6" s="87"/>
      <c r="D6" s="13"/>
      <c r="E6" s="88"/>
      <c r="F6" s="88"/>
    </row>
    <row r="7" spans="1:256">
      <c r="A7" s="78" t="s">
        <v>1</v>
      </c>
      <c r="B7" s="78"/>
      <c r="C7" s="79" t="s">
        <v>2</v>
      </c>
      <c r="D7" s="80" t="str">
        <f>+'[1]CE '!$D$4</f>
        <v>31.12.2015</v>
      </c>
      <c r="E7" s="81" t="str">
        <f>+'[1]CE '!$F$4</f>
        <v>31.12.2014</v>
      </c>
      <c r="F7" s="82" t="s">
        <v>3</v>
      </c>
    </row>
    <row r="8" spans="1:256">
      <c r="A8" s="14" t="s">
        <v>4</v>
      </c>
      <c r="B8" s="14"/>
      <c r="C8" s="15">
        <v>20</v>
      </c>
      <c r="D8" s="16">
        <f>+'[1]CE '!$D$6</f>
        <v>780801597</v>
      </c>
      <c r="E8" s="17">
        <f>+'[1]CE '!$F$6</f>
        <v>713356511</v>
      </c>
      <c r="F8" s="18">
        <f>+D8-E8</f>
        <v>67445086</v>
      </c>
    </row>
    <row r="9" spans="1:256">
      <c r="A9" s="19" t="s">
        <v>5</v>
      </c>
      <c r="B9" s="19"/>
      <c r="C9" s="20">
        <v>30</v>
      </c>
      <c r="D9" s="21">
        <f>+'[1]CE '!$E$6</f>
        <v>105095347.60000001</v>
      </c>
      <c r="E9" s="22">
        <f>+'[1]CE '!$G$6</f>
        <v>96250802.700000003</v>
      </c>
      <c r="F9" s="23">
        <f t="shared" ref="F9:F31" si="0">+D9-E9</f>
        <v>8844544.900000006</v>
      </c>
    </row>
    <row r="10" spans="1:256">
      <c r="B10" s="24" t="s">
        <v>6</v>
      </c>
      <c r="C10" s="25">
        <v>21</v>
      </c>
      <c r="D10" s="26">
        <f>+'[1]CE '!$D$7</f>
        <v>32983575</v>
      </c>
      <c r="E10" s="27">
        <f>+'[1]CE '!$F$7</f>
        <v>26904277</v>
      </c>
      <c r="F10" s="28">
        <f t="shared" si="0"/>
        <v>6079298</v>
      </c>
    </row>
    <row r="11" spans="1:256">
      <c r="B11" s="29" t="s">
        <v>7</v>
      </c>
      <c r="C11" s="30">
        <v>30</v>
      </c>
      <c r="D11" s="31">
        <f>+'[1]CE '!$E$7</f>
        <v>27236184.100000001</v>
      </c>
      <c r="E11" s="32">
        <f>+'[1]CE '!$G$7</f>
        <v>20907932.510000002</v>
      </c>
      <c r="F11" s="33">
        <f t="shared" si="0"/>
        <v>6328251.5899999999</v>
      </c>
    </row>
    <row r="12" spans="1:256">
      <c r="B12" s="34" t="s">
        <v>8</v>
      </c>
      <c r="C12" s="35">
        <v>22</v>
      </c>
      <c r="D12" s="36">
        <f>+'[1]CE '!$D$8</f>
        <v>11325565</v>
      </c>
      <c r="E12" s="37">
        <f>+'[1]CE '!$F$8</f>
        <v>9600541</v>
      </c>
      <c r="F12" s="38">
        <f t="shared" si="0"/>
        <v>1725024</v>
      </c>
    </row>
    <row r="13" spans="1:256">
      <c r="B13" s="24" t="s">
        <v>9</v>
      </c>
      <c r="C13" s="25">
        <v>23</v>
      </c>
      <c r="D13" s="26">
        <f>+'[1]CE '!$D$9</f>
        <v>-356716036</v>
      </c>
      <c r="E13" s="27">
        <f>+'[1]CE '!$F$9</f>
        <v>-336148309</v>
      </c>
      <c r="F13" s="28">
        <f t="shared" si="0"/>
        <v>-20567727</v>
      </c>
    </row>
    <row r="14" spans="1:256">
      <c r="B14" s="29" t="s">
        <v>7</v>
      </c>
      <c r="C14" s="30">
        <v>30</v>
      </c>
      <c r="D14" s="31">
        <f>+'[1]CE '!$E$9</f>
        <v>-88901751.719999999</v>
      </c>
      <c r="E14" s="32">
        <f>+'[1]CE '!$G$9</f>
        <v>-86927763.390000001</v>
      </c>
      <c r="F14" s="33">
        <f t="shared" si="0"/>
        <v>-1973988.3299999982</v>
      </c>
    </row>
    <row r="15" spans="1:256">
      <c r="B15" s="24" t="s">
        <v>10</v>
      </c>
      <c r="C15" s="25">
        <v>24</v>
      </c>
      <c r="D15" s="26">
        <f>+'[1]CE '!$D$10</f>
        <v>-156520325</v>
      </c>
      <c r="E15" s="27">
        <f>+'[1]CE '!$F$10</f>
        <v>-138487199</v>
      </c>
      <c r="F15" s="28">
        <f t="shared" si="0"/>
        <v>-18033126</v>
      </c>
    </row>
    <row r="16" spans="1:256">
      <c r="B16" s="29" t="s">
        <v>7</v>
      </c>
      <c r="C16" s="30">
        <v>30</v>
      </c>
      <c r="D16" s="31">
        <f>+'[1]CE '!$E$10</f>
        <v>-14912264.509999998</v>
      </c>
      <c r="E16" s="32">
        <f>+'[1]CE '!$G$10</f>
        <v>-12001386.359999999</v>
      </c>
      <c r="F16" s="33">
        <f t="shared" si="0"/>
        <v>-2910878.1499999985</v>
      </c>
    </row>
    <row r="17" spans="1:6">
      <c r="B17" s="24" t="s">
        <v>11</v>
      </c>
      <c r="C17" s="25">
        <v>25</v>
      </c>
      <c r="D17" s="26">
        <f>+'[1]CE '!$D$11</f>
        <v>-199718431</v>
      </c>
      <c r="E17" s="27">
        <f>+'[1]CE '!$F$11</f>
        <v>-189394081</v>
      </c>
      <c r="F17" s="28">
        <f t="shared" si="0"/>
        <v>-10324350</v>
      </c>
    </row>
    <row r="18" spans="1:6">
      <c r="B18" s="39" t="s">
        <v>7</v>
      </c>
      <c r="C18" s="40">
        <v>30</v>
      </c>
      <c r="D18" s="41">
        <f>+'[1]CE '!$E$11</f>
        <v>-5583567.1699999999</v>
      </c>
      <c r="E18" s="42">
        <f>+'[1]CE '!$G$11</f>
        <v>-6149302.1500000004</v>
      </c>
      <c r="F18" s="43">
        <f t="shared" si="0"/>
        <v>565734.98000000045</v>
      </c>
    </row>
    <row r="19" spans="1:6">
      <c r="A19" s="44" t="s">
        <v>12</v>
      </c>
      <c r="B19" s="45"/>
      <c r="C19" s="46"/>
      <c r="D19" s="47">
        <f>+D17+D15+D13+D12+D10+D8</f>
        <v>112155945</v>
      </c>
      <c r="E19" s="48">
        <f>+E17+E15+E13+E12+E10+E8</f>
        <v>85831740</v>
      </c>
      <c r="F19" s="49">
        <f t="shared" si="0"/>
        <v>26324205</v>
      </c>
    </row>
    <row r="20" spans="1:6">
      <c r="B20" s="24" t="s">
        <v>13</v>
      </c>
      <c r="C20" s="25">
        <v>26</v>
      </c>
      <c r="D20" s="26">
        <f>+'[1]CE '!$D$15</f>
        <v>-34858836</v>
      </c>
      <c r="E20" s="27">
        <f>+'[1]CE '!$F$15</f>
        <v>-37118770</v>
      </c>
      <c r="F20" s="28">
        <f t="shared" si="0"/>
        <v>2259934</v>
      </c>
    </row>
    <row r="21" spans="1:6">
      <c r="A21" s="44" t="s">
        <v>14</v>
      </c>
      <c r="B21" s="45"/>
      <c r="C21" s="46"/>
      <c r="D21" s="47">
        <f>+D20+D19</f>
        <v>77297109</v>
      </c>
      <c r="E21" s="48">
        <f>+E20+E19</f>
        <v>48712970</v>
      </c>
      <c r="F21" s="49">
        <f t="shared" si="0"/>
        <v>28584139</v>
      </c>
    </row>
    <row r="22" spans="1:6">
      <c r="A22" s="50"/>
      <c r="B22" s="51" t="s">
        <v>15</v>
      </c>
      <c r="C22" s="52">
        <v>27</v>
      </c>
      <c r="D22" s="53">
        <f>+'[1]CE '!$D$19</f>
        <v>7558222</v>
      </c>
      <c r="E22" s="54">
        <f>+'[1]CE '!$F$19</f>
        <v>6913230</v>
      </c>
      <c r="F22" s="55">
        <f>+D22-E22</f>
        <v>644992</v>
      </c>
    </row>
    <row r="23" spans="1:6">
      <c r="A23" s="50"/>
      <c r="B23" s="51" t="s">
        <v>16</v>
      </c>
      <c r="C23" s="52">
        <v>27</v>
      </c>
      <c r="D23" s="53">
        <f>+'[1]CE '!$D$20</f>
        <v>-11325464</v>
      </c>
      <c r="E23" s="54">
        <f>+'[1]CE '!$F$20</f>
        <v>-13243075</v>
      </c>
      <c r="F23" s="55">
        <f>+D23-E23</f>
        <v>1917611</v>
      </c>
    </row>
    <row r="24" spans="1:6">
      <c r="B24" s="56" t="s">
        <v>17</v>
      </c>
      <c r="C24" s="25">
        <v>27</v>
      </c>
      <c r="D24" s="26">
        <f>SUM(D22:D23)</f>
        <v>-3767242</v>
      </c>
      <c r="E24" s="27">
        <f>+'[1]CE '!$F$21</f>
        <v>-6329845</v>
      </c>
      <c r="F24" s="28">
        <f t="shared" si="0"/>
        <v>2562603</v>
      </c>
    </row>
    <row r="25" spans="1:6">
      <c r="B25" s="57" t="s">
        <v>7</v>
      </c>
      <c r="C25" s="58">
        <v>30</v>
      </c>
      <c r="D25" s="41">
        <f>+'[1]CE '!$E$21</f>
        <v>-441900.5</v>
      </c>
      <c r="E25" s="42">
        <f>+'[1]CE '!$G$21</f>
        <v>-510796.76</v>
      </c>
      <c r="F25" s="59">
        <f t="shared" si="0"/>
        <v>68896.260000000009</v>
      </c>
    </row>
    <row r="26" spans="1:6">
      <c r="B26" s="24" t="s">
        <v>18</v>
      </c>
      <c r="C26" s="25">
        <v>28</v>
      </c>
      <c r="D26" s="26">
        <f>+'[1]CE '!$D$22</f>
        <v>54507855</v>
      </c>
      <c r="E26" s="27">
        <f>+'[1]CE '!$F$22</f>
        <v>43438622</v>
      </c>
      <c r="F26" s="28">
        <f t="shared" si="0"/>
        <v>11069233</v>
      </c>
    </row>
    <row r="27" spans="1:6">
      <c r="B27" s="57" t="s">
        <v>7</v>
      </c>
      <c r="C27" s="58">
        <v>30</v>
      </c>
      <c r="D27" s="41">
        <f>+'[1]CE '!$E$22</f>
        <v>71378612</v>
      </c>
      <c r="E27" s="42">
        <f>+'[1]CE '!$G$22</f>
        <v>53620590</v>
      </c>
      <c r="F27" s="59">
        <f t="shared" si="0"/>
        <v>17758022</v>
      </c>
    </row>
    <row r="28" spans="1:6">
      <c r="A28" s="44" t="s">
        <v>19</v>
      </c>
      <c r="B28" s="45"/>
      <c r="C28" s="46"/>
      <c r="D28" s="47">
        <f>+D26+D24+D21</f>
        <v>128037722</v>
      </c>
      <c r="E28" s="48">
        <f>+E26+E24+E21</f>
        <v>85821747</v>
      </c>
      <c r="F28" s="49">
        <f t="shared" si="0"/>
        <v>42215975</v>
      </c>
    </row>
    <row r="29" spans="1:6">
      <c r="B29" s="60" t="s">
        <v>20</v>
      </c>
      <c r="C29" s="61">
        <v>29</v>
      </c>
      <c r="D29" s="62">
        <f>+'[1]CE '!$D$26</f>
        <v>-24724885</v>
      </c>
      <c r="E29" s="63">
        <f>+'[1]CE '!$F$26</f>
        <v>-16997429</v>
      </c>
      <c r="F29" s="64">
        <f t="shared" si="0"/>
        <v>-7727456</v>
      </c>
    </row>
    <row r="30" spans="1:6">
      <c r="A30" s="24"/>
      <c r="C30" s="65"/>
      <c r="D30" s="66"/>
      <c r="E30" s="67"/>
    </row>
    <row r="31" spans="1:6">
      <c r="A31" s="68" t="s">
        <v>21</v>
      </c>
      <c r="B31" s="69"/>
      <c r="C31" s="70"/>
      <c r="D31" s="71">
        <f>+D29+D28</f>
        <v>103312837</v>
      </c>
      <c r="E31" s="72">
        <f>+E29+E28</f>
        <v>68824318</v>
      </c>
      <c r="F31" s="73">
        <f t="shared" si="0"/>
        <v>34488519</v>
      </c>
    </row>
    <row r="32" spans="1:6" ht="3.95" customHeight="1">
      <c r="A32" s="74"/>
      <c r="C32" s="65"/>
      <c r="D32" s="75"/>
    </row>
    <row r="33" spans="1:3">
      <c r="A33" t="s">
        <v>22</v>
      </c>
      <c r="C33" s="65"/>
    </row>
    <row r="34" spans="1:3">
      <c r="B34" s="76"/>
      <c r="C34" s="65"/>
    </row>
    <row r="35" spans="1:3">
      <c r="C35" s="65"/>
    </row>
  </sheetData>
  <mergeCells count="1">
    <mergeCell ref="B2:E2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pag.164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2016-04-28T12:18:11Z</dcterms:modified>
</cp:coreProperties>
</file>