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AMM_FIN_COGE\Amminstr&amp;Finanza\515 Consolidato\CONSOLIDATO 2015\ANNUALE 2015\01 - RELAZIONE\PROSPETTI\11- COMUNICATO STAMPA\tabelle interattive\"/>
    </mc:Choice>
  </mc:AlternateContent>
  <bookViews>
    <workbookView xWindow="480" yWindow="108" windowWidth="18192" windowHeight="8256"/>
  </bookViews>
  <sheets>
    <sheet name="pp. 82-83" sheetId="1" r:id="rId1"/>
  </sheets>
  <definedNames>
    <definedName name="_xlnm._FilterDatabase" localSheetId="0" hidden="1">'pp. 82-83'!$A$9:$F$68</definedName>
    <definedName name="_xlnm.Print_Area" localSheetId="0">'pp. 82-83'!$A$1:$F$65</definedName>
  </definedNames>
  <calcPr calcId="152511"/>
</workbook>
</file>

<file path=xl/calcChain.xml><?xml version="1.0" encoding="utf-8"?>
<calcChain xmlns="http://schemas.openxmlformats.org/spreadsheetml/2006/main">
  <c r="D19" i="1" l="1"/>
  <c r="F16" i="1"/>
  <c r="D62" i="1" l="1"/>
  <c r="D51" i="1"/>
  <c r="D29" i="1"/>
  <c r="F59" i="1"/>
  <c r="D63" i="1" l="1"/>
  <c r="D38" i="1"/>
  <c r="D40" i="1" s="1"/>
  <c r="D30" i="1"/>
  <c r="D64" i="1" l="1"/>
  <c r="F64" i="1" l="1"/>
  <c r="F63" i="1"/>
  <c r="F62" i="1"/>
  <c r="F61" i="1"/>
  <c r="F60" i="1"/>
  <c r="F58" i="1"/>
  <c r="F57" i="1"/>
  <c r="F56" i="1"/>
  <c r="F55" i="1"/>
  <c r="F54" i="1"/>
  <c r="F53" i="1"/>
  <c r="F51" i="1"/>
  <c r="F50" i="1"/>
  <c r="F49" i="1"/>
  <c r="F48" i="1"/>
  <c r="F47" i="1"/>
  <c r="F46" i="1"/>
  <c r="F45" i="1"/>
  <c r="F44" i="1"/>
  <c r="F43" i="1"/>
  <c r="F42" i="1"/>
  <c r="F40" i="1"/>
  <c r="F39" i="1"/>
  <c r="F38" i="1"/>
  <c r="F37" i="1"/>
  <c r="F36" i="1"/>
  <c r="F35" i="1"/>
  <c r="F34" i="1"/>
  <c r="F30" i="1"/>
  <c r="F29" i="1"/>
  <c r="F28" i="1"/>
  <c r="F27" i="1"/>
  <c r="F26" i="1"/>
  <c r="F25" i="1"/>
  <c r="F24" i="1"/>
  <c r="F23" i="1"/>
  <c r="F22" i="1"/>
  <c r="F21" i="1"/>
  <c r="F19" i="1"/>
  <c r="F18" i="1"/>
  <c r="F17" i="1"/>
  <c r="F15" i="1"/>
  <c r="F14" i="1"/>
  <c r="F13" i="1"/>
  <c r="F12" i="1"/>
  <c r="F11" i="1"/>
  <c r="F10" i="1"/>
</calcChain>
</file>

<file path=xl/sharedStrings.xml><?xml version="1.0" encoding="utf-8"?>
<sst xmlns="http://schemas.openxmlformats.org/spreadsheetml/2006/main" count="75" uniqueCount="57">
  <si>
    <t>TOTAL EQUITY AND LIABILITIES</t>
  </si>
  <si>
    <t>of which with related parties</t>
  </si>
  <si>
    <t>Other current payables</t>
  </si>
  <si>
    <t>Tax payables</t>
  </si>
  <si>
    <t>Trade payables</t>
  </si>
  <si>
    <t>Other current financial payables and derivatives</t>
  </si>
  <si>
    <t>Current payables to banks</t>
  </si>
  <si>
    <t>Deferred tax liabilities</t>
  </si>
  <si>
    <t xml:space="preserve"> </t>
  </si>
  <si>
    <t>Provisions for employee benefits</t>
  </si>
  <si>
    <t>Provisions</t>
  </si>
  <si>
    <t>Other non-current liabilities</t>
  </si>
  <si>
    <t>Other non-current financial payables and derivatives</t>
  </si>
  <si>
    <t>Non-current payables to banks</t>
  </si>
  <si>
    <t>Retained earnings/(losses)</t>
  </si>
  <si>
    <t>Other reserves</t>
  </si>
  <si>
    <t>Share capital</t>
  </si>
  <si>
    <t>QUITY AND LIABILITIES</t>
  </si>
  <si>
    <t>E</t>
  </si>
  <si>
    <t>TOTAL ASSETS</t>
  </si>
  <si>
    <t>Cash and cash equivalents</t>
  </si>
  <si>
    <t>Other receivables and current assets</t>
  </si>
  <si>
    <t>Trade receivables</t>
  </si>
  <si>
    <t>Inventories</t>
  </si>
  <si>
    <t>Deferred tax assets</t>
  </si>
  <si>
    <t>Receivables and other non-current assets</t>
  </si>
  <si>
    <t>Shareholdings valued using the equity method</t>
  </si>
  <si>
    <t>Other intangible assets</t>
  </si>
  <si>
    <t>Goodwill and other indefinite useful life assets</t>
  </si>
  <si>
    <t>Development costs</t>
  </si>
  <si>
    <t>Property, plant, equipment and other equipment</t>
  </si>
  <si>
    <t>SSETS</t>
  </si>
  <si>
    <t>A</t>
  </si>
  <si>
    <t>Change</t>
  </si>
  <si>
    <t>(euro thousand)</t>
  </si>
  <si>
    <t>B</t>
  </si>
  <si>
    <t>Note</t>
  </si>
  <si>
    <t>CONSOLIDATED STATEMENT OF FINANCIAL POSITION</t>
  </si>
  <si>
    <t>31.12.2014</t>
  </si>
  <si>
    <t>Other financial assets (including investments in other companies and derivatives)</t>
  </si>
  <si>
    <t>Current financial assets and derivatives</t>
  </si>
  <si>
    <t>REMBO: CONSOLIDATED FINANCIAL STATEMENTS AT 31 DECEMBER 2015</t>
  </si>
  <si>
    <t>31.12.2015</t>
  </si>
  <si>
    <t>NON-CURRENT ASSETS</t>
  </si>
  <si>
    <t>TOTAL NON-CURRENT ASSETS</t>
  </si>
  <si>
    <t>CURRENT ASSETS</t>
  </si>
  <si>
    <t>GROUP EQUITY</t>
  </si>
  <si>
    <t>TOTAL GROUP EQUITY</t>
  </si>
  <si>
    <t>TOTAL MINORITY INTERESTS</t>
  </si>
  <si>
    <t>TOTAL EQUITY</t>
  </si>
  <si>
    <t>NON-CURRENT LIABILITIES</t>
  </si>
  <si>
    <t>TOTAL NON-CURRENT LIABILITIES</t>
  </si>
  <si>
    <t>CURRENT LIABILITIES</t>
  </si>
  <si>
    <t>TOTAL CURRENT LIABILITIES</t>
  </si>
  <si>
    <t>TOTAL LIABILITIES</t>
  </si>
  <si>
    <t>TOTAL CURRENT ASSETS</t>
  </si>
  <si>
    <t>Net result for the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</si>
</sst>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#,##0;\(#,##0\)"/>
    <numFmt numFmtId="165" formatCode="_-* #,##0_-;\-* #,##0_-;_-* &quot;-&quot;??_-;_-@_-"/>
    <numFmt numFmtId="166" formatCode="#,##0;\(#,##0\);0"/>
  </numFmts>
  <fonts count="18">
    <font>
      <sz val="10"/>
      <name val="Verdana"/>
    </font>
    <font>
      <i/>
      <sz val="7"/>
      <name val="Verdana"/>
      <family val="2"/>
    </font>
    <font>
      <b/>
      <sz val="9"/>
      <color indexed="8"/>
      <name val="Frutiger-Light"/>
    </font>
    <font>
      <i/>
      <sz val="8"/>
      <color indexed="8"/>
      <name val="Frutiger-LightItalic"/>
    </font>
    <font>
      <sz val="9"/>
      <color indexed="8"/>
      <name val="Frutiger-Light"/>
    </font>
    <font>
      <sz val="10"/>
      <name val="Verdana"/>
      <family val="2"/>
    </font>
    <font>
      <sz val="10"/>
      <color indexed="8"/>
      <name val="BankGothicBT-Medium"/>
    </font>
    <font>
      <b/>
      <sz val="10"/>
      <color indexed="8"/>
      <name val="BankGothicBT-Medium"/>
    </font>
    <font>
      <b/>
      <sz val="10"/>
      <color indexed="9"/>
      <name val="Verdana"/>
      <family val="2"/>
    </font>
    <font>
      <b/>
      <sz val="10"/>
      <name val="Verdana"/>
      <family val="2"/>
    </font>
    <font>
      <b/>
      <i/>
      <sz val="8"/>
      <color indexed="8"/>
      <name val="Frutiger-Light"/>
    </font>
    <font>
      <sz val="10"/>
      <color indexed="9"/>
      <name val="BankGothicBT-Light"/>
    </font>
    <font>
      <sz val="10"/>
      <name val="Arial Narrow Bold"/>
    </font>
    <font>
      <sz val="16"/>
      <name val="Arial Narrow Bold"/>
    </font>
    <font>
      <sz val="16"/>
      <color indexed="9"/>
      <name val="Arial Narrow Bold"/>
    </font>
    <font>
      <sz val="11"/>
      <color indexed="8"/>
      <name val="CG Times (W1)"/>
    </font>
    <font>
      <sz val="10"/>
      <color indexed="12"/>
      <name val="Arial"/>
      <family val="2"/>
    </font>
    <font>
      <i/>
      <sz val="7.5"/>
      <color indexed="8"/>
      <name val="Frutiger-LightItalic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 style="thin">
        <color indexed="55"/>
      </top>
      <bottom/>
      <diagonal/>
    </border>
    <border>
      <left style="thin">
        <color indexed="10"/>
      </left>
      <right style="thin">
        <color indexed="10"/>
      </right>
      <top style="thin">
        <color indexed="55"/>
      </top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10"/>
      </left>
      <right style="thin">
        <color indexed="10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10"/>
      </left>
      <right style="thin">
        <color indexed="10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10"/>
      </left>
      <right style="thin">
        <color indexed="10"/>
      </right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/>
      <right/>
      <top style="thin">
        <color indexed="22"/>
      </top>
      <bottom style="thin">
        <color indexed="55"/>
      </bottom>
      <diagonal/>
    </border>
    <border>
      <left style="thin">
        <color indexed="10"/>
      </left>
      <right style="thin">
        <color indexed="10"/>
      </right>
      <top style="thin">
        <color indexed="22"/>
      </top>
      <bottom style="thin">
        <color indexed="55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 style="thin">
        <color theme="0" tint="-0.14996795556505021"/>
      </top>
      <bottom/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/>
      <top style="thin">
        <color theme="0" tint="-0.34998626667073579"/>
      </top>
      <bottom/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0" fontId="15" fillId="0" borderId="0">
      <alignment vertical="center"/>
    </xf>
    <xf numFmtId="166" fontId="16" fillId="0" borderId="0">
      <alignment vertical="center"/>
    </xf>
  </cellStyleXfs>
  <cellXfs count="100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0" fontId="0" fillId="0" borderId="2" xfId="0" applyBorder="1" applyAlignment="1">
      <alignment horizontal="center"/>
    </xf>
    <xf numFmtId="0" fontId="0" fillId="0" borderId="2" xfId="0" applyBorder="1"/>
    <xf numFmtId="0" fontId="2" fillId="0" borderId="4" xfId="0" applyFont="1" applyBorder="1" applyAlignment="1">
      <alignment horizontal="left" indent="1"/>
    </xf>
    <xf numFmtId="164" fontId="2" fillId="0" borderId="5" xfId="0" applyNumberFormat="1" applyFont="1" applyBorder="1" applyAlignment="1">
      <alignment horizontal="right"/>
    </xf>
    <xf numFmtId="164" fontId="2" fillId="0" borderId="6" xfId="0" applyNumberFormat="1" applyFont="1" applyBorder="1" applyAlignment="1">
      <alignment horizontal="right"/>
    </xf>
    <xf numFmtId="0" fontId="0" fillId="0" borderId="5" xfId="0" applyFill="1" applyBorder="1" applyAlignment="1">
      <alignment horizontal="center"/>
    </xf>
    <xf numFmtId="0" fontId="0" fillId="0" borderId="5" xfId="0" applyBorder="1"/>
    <xf numFmtId="0" fontId="2" fillId="0" borderId="7" xfId="0" applyFont="1" applyBorder="1" applyAlignment="1">
      <alignment horizontal="left" indent="1"/>
    </xf>
    <xf numFmtId="0" fontId="3" fillId="0" borderId="8" xfId="0" applyFont="1" applyBorder="1" applyAlignment="1">
      <alignment horizontal="left" indent="1"/>
    </xf>
    <xf numFmtId="0" fontId="0" fillId="0" borderId="8" xfId="0" applyBorder="1"/>
    <xf numFmtId="164" fontId="4" fillId="0" borderId="8" xfId="0" applyNumberFormat="1" applyFont="1" applyBorder="1" applyAlignment="1">
      <alignment horizontal="right"/>
    </xf>
    <xf numFmtId="165" fontId="4" fillId="0" borderId="9" xfId="1" applyNumberFormat="1" applyFont="1" applyBorder="1" applyAlignment="1">
      <alignment horizontal="right"/>
    </xf>
    <xf numFmtId="0" fontId="4" fillId="0" borderId="8" xfId="0" applyFont="1" applyFill="1" applyBorder="1" applyAlignment="1">
      <alignment horizontal="center"/>
    </xf>
    <xf numFmtId="0" fontId="4" fillId="0" borderId="8" xfId="0" applyFont="1" applyBorder="1" applyAlignment="1">
      <alignment horizontal="left" indent="1"/>
    </xf>
    <xf numFmtId="0" fontId="2" fillId="0" borderId="8" xfId="0" applyFont="1" applyBorder="1" applyAlignment="1">
      <alignment horizontal="left" indent="1"/>
    </xf>
    <xf numFmtId="164" fontId="0" fillId="0" borderId="8" xfId="0" applyNumberFormat="1" applyBorder="1" applyAlignment="1">
      <alignment horizontal="right"/>
    </xf>
    <xf numFmtId="164" fontId="0" fillId="0" borderId="9" xfId="0" applyNumberFormat="1" applyBorder="1" applyAlignment="1">
      <alignment horizontal="right"/>
    </xf>
    <xf numFmtId="0" fontId="0" fillId="0" borderId="8" xfId="0" applyFill="1" applyBorder="1" applyAlignment="1">
      <alignment horizontal="center"/>
    </xf>
    <xf numFmtId="164" fontId="2" fillId="0" borderId="7" xfId="0" applyNumberFormat="1" applyFont="1" applyBorder="1" applyAlignment="1">
      <alignment horizontal="right"/>
    </xf>
    <xf numFmtId="164" fontId="2" fillId="0" borderId="10" xfId="0" applyNumberFormat="1" applyFont="1" applyBorder="1" applyAlignment="1">
      <alignment horizontal="right"/>
    </xf>
    <xf numFmtId="0" fontId="0" fillId="0" borderId="7" xfId="0" applyFill="1" applyBorder="1" applyAlignment="1">
      <alignment horizontal="center"/>
    </xf>
    <xf numFmtId="0" fontId="0" fillId="0" borderId="7" xfId="0" applyBorder="1"/>
    <xf numFmtId="0" fontId="4" fillId="0" borderId="8" xfId="0" applyFont="1" applyBorder="1" applyAlignment="1">
      <alignment horizontal="left" wrapText="1" indent="1"/>
    </xf>
    <xf numFmtId="164" fontId="0" fillId="0" borderId="11" xfId="0" applyNumberFormat="1" applyBorder="1" applyAlignment="1">
      <alignment horizontal="right"/>
    </xf>
    <xf numFmtId="164" fontId="0" fillId="0" borderId="12" xfId="0" applyNumberFormat="1" applyBorder="1" applyAlignment="1">
      <alignment horizontal="right"/>
    </xf>
    <xf numFmtId="0" fontId="0" fillId="0" borderId="11" xfId="0" applyFill="1" applyBorder="1" applyAlignment="1">
      <alignment horizontal="center"/>
    </xf>
    <xf numFmtId="0" fontId="0" fillId="0" borderId="11" xfId="0" applyBorder="1"/>
    <xf numFmtId="0" fontId="2" fillId="0" borderId="11" xfId="0" applyFont="1" applyBorder="1" applyAlignment="1">
      <alignment horizontal="left" indent="1"/>
    </xf>
    <xf numFmtId="0" fontId="4" fillId="0" borderId="13" xfId="0" applyFont="1" applyFill="1" applyBorder="1" applyAlignment="1">
      <alignment horizontal="center"/>
    </xf>
    <xf numFmtId="164" fontId="4" fillId="0" borderId="13" xfId="0" applyNumberFormat="1" applyFont="1" applyBorder="1" applyAlignment="1">
      <alignment horizontal="right"/>
    </xf>
    <xf numFmtId="0" fontId="4" fillId="0" borderId="13" xfId="0" applyFont="1" applyBorder="1" applyAlignment="1">
      <alignment horizontal="left" indent="1"/>
    </xf>
    <xf numFmtId="164" fontId="0" fillId="0" borderId="0" xfId="0" applyNumberFormat="1" applyAlignment="1">
      <alignment horizontal="right"/>
    </xf>
    <xf numFmtId="164" fontId="2" fillId="0" borderId="14" xfId="0" applyNumberFormat="1" applyFont="1" applyBorder="1" applyAlignment="1">
      <alignment horizontal="right"/>
    </xf>
    <xf numFmtId="0" fontId="0" fillId="0" borderId="0" xfId="0" applyFill="1" applyAlignment="1">
      <alignment horizontal="center"/>
    </xf>
    <xf numFmtId="0" fontId="2" fillId="0" borderId="0" xfId="0" applyFont="1" applyAlignment="1">
      <alignment horizontal="left" indent="1"/>
    </xf>
    <xf numFmtId="164" fontId="0" fillId="0" borderId="5" xfId="0" applyNumberForma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0" fontId="6" fillId="0" borderId="5" xfId="0" applyFont="1" applyFill="1" applyBorder="1" applyAlignment="1">
      <alignment horizontal="center"/>
    </xf>
    <xf numFmtId="0" fontId="7" fillId="0" borderId="5" xfId="0" applyFont="1" applyBorder="1"/>
    <xf numFmtId="0" fontId="8" fillId="2" borderId="5" xfId="0" applyFont="1" applyFill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0" fontId="0" fillId="0" borderId="0" xfId="0" applyFill="1" applyBorder="1" applyAlignment="1">
      <alignment horizontal="center"/>
    </xf>
    <xf numFmtId="0" fontId="0" fillId="0" borderId="0" xfId="0" applyBorder="1"/>
    <xf numFmtId="0" fontId="2" fillId="0" borderId="0" xfId="0" applyFont="1" applyBorder="1" applyAlignment="1">
      <alignment horizontal="left" indent="1"/>
    </xf>
    <xf numFmtId="0" fontId="0" fillId="0" borderId="2" xfId="0" applyFill="1" applyBorder="1" applyAlignment="1">
      <alignment horizontal="center"/>
    </xf>
    <xf numFmtId="164" fontId="2" fillId="0" borderId="7" xfId="1" applyNumberFormat="1" applyFont="1" applyBorder="1" applyAlignment="1">
      <alignment horizontal="right"/>
    </xf>
    <xf numFmtId="165" fontId="2" fillId="0" borderId="7" xfId="1" applyNumberFormat="1" applyFont="1" applyBorder="1" applyAlignment="1">
      <alignment horizontal="right"/>
    </xf>
    <xf numFmtId="165" fontId="2" fillId="0" borderId="10" xfId="1" applyNumberFormat="1" applyFont="1" applyBorder="1" applyAlignment="1">
      <alignment horizontal="right"/>
    </xf>
    <xf numFmtId="0" fontId="4" fillId="0" borderId="0" xfId="0" applyFont="1" applyBorder="1" applyAlignment="1">
      <alignment horizontal="left" indent="1"/>
    </xf>
    <xf numFmtId="164" fontId="4" fillId="0" borderId="13" xfId="1" applyNumberFormat="1" applyFont="1" applyBorder="1" applyAlignment="1">
      <alignment horizontal="right"/>
    </xf>
    <xf numFmtId="165" fontId="4" fillId="0" borderId="13" xfId="1" applyNumberFormat="1" applyFont="1" applyBorder="1" applyAlignment="1">
      <alignment horizontal="right"/>
    </xf>
    <xf numFmtId="164" fontId="4" fillId="0" borderId="8" xfId="1" applyNumberFormat="1" applyFont="1" applyBorder="1" applyAlignment="1">
      <alignment horizontal="right"/>
    </xf>
    <xf numFmtId="165" fontId="4" fillId="0" borderId="8" xfId="1" applyNumberFormat="1" applyFont="1" applyBorder="1" applyAlignment="1">
      <alignment horizontal="right"/>
    </xf>
    <xf numFmtId="164" fontId="4" fillId="0" borderId="11" xfId="1" applyNumberFormat="1" applyFont="1" applyBorder="1" applyAlignment="1">
      <alignment horizontal="right"/>
    </xf>
    <xf numFmtId="165" fontId="5" fillId="0" borderId="11" xfId="1" applyNumberFormat="1" applyFont="1" applyBorder="1" applyAlignment="1">
      <alignment horizontal="right"/>
    </xf>
    <xf numFmtId="165" fontId="2" fillId="0" borderId="12" xfId="1" applyNumberFormat="1" applyFont="1" applyBorder="1" applyAlignment="1">
      <alignment horizontal="right"/>
    </xf>
    <xf numFmtId="165" fontId="0" fillId="0" borderId="0" xfId="1" applyNumberFormat="1" applyFont="1" applyBorder="1" applyAlignment="1">
      <alignment horizontal="right"/>
    </xf>
    <xf numFmtId="165" fontId="2" fillId="0" borderId="14" xfId="1" applyNumberFormat="1" applyFont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6" fillId="0" borderId="5" xfId="0" applyFont="1" applyBorder="1" applyAlignment="1">
      <alignment horizontal="right"/>
    </xf>
    <xf numFmtId="0" fontId="9" fillId="0" borderId="5" xfId="0" applyFont="1" applyBorder="1"/>
    <xf numFmtId="0" fontId="10" fillId="0" borderId="15" xfId="0" applyFont="1" applyBorder="1" applyAlignment="1">
      <alignment horizontal="right"/>
    </xf>
    <xf numFmtId="0" fontId="3" fillId="0" borderId="15" xfId="0" applyFont="1" applyBorder="1" applyAlignment="1">
      <alignment horizontal="left" indent="1"/>
    </xf>
    <xf numFmtId="0" fontId="0" fillId="3" borderId="0" xfId="0" applyFill="1"/>
    <xf numFmtId="0" fontId="0" fillId="3" borderId="0" xfId="0" applyFill="1" applyAlignment="1">
      <alignment horizontal="right"/>
    </xf>
    <xf numFmtId="0" fontId="0" fillId="3" borderId="17" xfId="0" applyFill="1" applyBorder="1" applyAlignment="1">
      <alignment horizontal="right"/>
    </xf>
    <xf numFmtId="0" fontId="11" fillId="3" borderId="0" xfId="0" applyFont="1" applyFill="1"/>
    <xf numFmtId="0" fontId="0" fillId="0" borderId="0" xfId="0" applyFill="1"/>
    <xf numFmtId="0" fontId="0" fillId="0" borderId="0" xfId="0" applyFill="1" applyAlignment="1">
      <alignment horizontal="right"/>
    </xf>
    <xf numFmtId="0" fontId="11" fillId="0" borderId="0" xfId="0" applyFont="1" applyFill="1"/>
    <xf numFmtId="0" fontId="9" fillId="0" borderId="0" xfId="0" applyFont="1"/>
    <xf numFmtId="0" fontId="9" fillId="2" borderId="0" xfId="0" applyFont="1" applyFill="1" applyAlignment="1">
      <alignment horizontal="right"/>
    </xf>
    <xf numFmtId="0" fontId="9" fillId="2" borderId="0" xfId="0" applyFont="1" applyFill="1"/>
    <xf numFmtId="0" fontId="8" fillId="2" borderId="0" xfId="0" applyFont="1" applyFill="1"/>
    <xf numFmtId="0" fontId="12" fillId="0" borderId="0" xfId="0" applyFont="1" applyAlignment="1">
      <alignment horizontal="right"/>
    </xf>
    <xf numFmtId="0" fontId="13" fillId="0" borderId="0" xfId="0" applyFont="1"/>
    <xf numFmtId="0" fontId="14" fillId="3" borderId="0" xfId="0" applyFont="1" applyFill="1"/>
    <xf numFmtId="0" fontId="14" fillId="2" borderId="5" xfId="0" applyFont="1" applyFill="1" applyBorder="1" applyAlignment="1">
      <alignment horizontal="center"/>
    </xf>
    <xf numFmtId="0" fontId="10" fillId="0" borderId="16" xfId="0" applyFont="1" applyBorder="1" applyAlignment="1">
      <alignment horizontal="right" vertical="center"/>
    </xf>
    <xf numFmtId="0" fontId="10" fillId="0" borderId="15" xfId="0" applyFont="1" applyBorder="1" applyAlignment="1">
      <alignment horizontal="right" vertical="center"/>
    </xf>
    <xf numFmtId="0" fontId="17" fillId="0" borderId="8" xfId="0" applyFont="1" applyFill="1" applyBorder="1" applyAlignment="1">
      <alignment horizontal="center"/>
    </xf>
    <xf numFmtId="164" fontId="17" fillId="0" borderId="9" xfId="0" applyNumberFormat="1" applyFont="1" applyBorder="1" applyAlignment="1">
      <alignment horizontal="right"/>
    </xf>
    <xf numFmtId="164" fontId="17" fillId="0" borderId="8" xfId="0" applyNumberFormat="1" applyFont="1" applyBorder="1" applyAlignment="1">
      <alignment horizontal="right"/>
    </xf>
    <xf numFmtId="0" fontId="17" fillId="0" borderId="13" xfId="0" applyFont="1" applyFill="1" applyBorder="1" applyAlignment="1">
      <alignment horizontal="center"/>
    </xf>
    <xf numFmtId="164" fontId="17" fillId="0" borderId="18" xfId="0" applyNumberFormat="1" applyFont="1" applyBorder="1" applyAlignment="1">
      <alignment horizontal="right"/>
    </xf>
    <xf numFmtId="164" fontId="17" fillId="0" borderId="13" xfId="0" applyNumberFormat="1" applyFont="1" applyBorder="1" applyAlignment="1">
      <alignment horizontal="right"/>
    </xf>
    <xf numFmtId="0" fontId="10" fillId="0" borderId="15" xfId="0" applyFont="1" applyFill="1" applyBorder="1" applyAlignment="1">
      <alignment horizontal="right" wrapText="1"/>
    </xf>
    <xf numFmtId="0" fontId="2" fillId="0" borderId="20" xfId="0" applyFont="1" applyBorder="1" applyAlignment="1">
      <alignment horizontal="left" indent="1"/>
    </xf>
    <xf numFmtId="0" fontId="0" fillId="0" borderId="19" xfId="0" applyFill="1" applyBorder="1" applyAlignment="1">
      <alignment horizontal="center"/>
    </xf>
    <xf numFmtId="0" fontId="13" fillId="0" borderId="5" xfId="0" applyFont="1" applyFill="1" applyBorder="1"/>
    <xf numFmtId="0" fontId="12" fillId="0" borderId="5" xfId="0" applyFont="1" applyFill="1" applyBorder="1" applyAlignment="1">
      <alignment horizontal="right"/>
    </xf>
    <xf numFmtId="0" fontId="4" fillId="0" borderId="8" xfId="0" applyFont="1" applyFill="1" applyBorder="1" applyAlignment="1">
      <alignment horizontal="left" indent="1"/>
    </xf>
    <xf numFmtId="0" fontId="1" fillId="0" borderId="0" xfId="0" applyFont="1" applyAlignment="1">
      <alignment horizontal="left" vertical="top" wrapText="1"/>
    </xf>
  </cellXfs>
  <cellStyles count="4">
    <cellStyle name="ale" xfId="2"/>
    <cellStyle name="Migliaia" xfId="1" builtinId="3"/>
    <cellStyle name="MIOSTILE" xf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G68"/>
  <sheetViews>
    <sheetView showGridLines="0" tabSelected="1" topLeftCell="A23" workbookViewId="0">
      <selection activeCell="J33" sqref="J33"/>
    </sheetView>
  </sheetViews>
  <sheetFormatPr defaultColWidth="11" defaultRowHeight="12.6"/>
  <cols>
    <col min="1" max="1" width="2.26953125" customWidth="1"/>
    <col min="2" max="2" width="58.26953125" customWidth="1"/>
    <col min="3" max="3" width="5.08984375" style="1" customWidth="1"/>
    <col min="4" max="6" width="10.7265625" style="1" customWidth="1"/>
  </cols>
  <sheetData>
    <row r="2" spans="1:7" ht="21" customHeight="1">
      <c r="A2" s="84" t="s">
        <v>35</v>
      </c>
      <c r="B2" s="96" t="s">
        <v>41</v>
      </c>
      <c r="C2" s="97"/>
      <c r="D2" s="97"/>
      <c r="E2" s="97"/>
      <c r="F2" s="97"/>
    </row>
    <row r="3" spans="1:7" ht="21.75" customHeight="1">
      <c r="A3" s="83"/>
      <c r="B3" s="82"/>
      <c r="C3" s="81"/>
      <c r="D3" s="81"/>
      <c r="E3" s="81"/>
      <c r="F3" s="81"/>
    </row>
    <row r="4" spans="1:7" s="77" customFormat="1">
      <c r="A4" s="80" t="s">
        <v>37</v>
      </c>
      <c r="B4" s="79"/>
      <c r="C4" s="78"/>
      <c r="D4" s="78"/>
      <c r="E4" s="78"/>
      <c r="F4" s="78"/>
    </row>
    <row r="5" spans="1:7" s="74" customFormat="1" ht="6" customHeight="1">
      <c r="A5" s="76"/>
      <c r="C5" s="75"/>
      <c r="D5" s="75"/>
      <c r="E5" s="75"/>
      <c r="F5" s="75"/>
      <c r="G5"/>
    </row>
    <row r="6" spans="1:7" s="70" customFormat="1" ht="6" customHeight="1">
      <c r="A6" s="73"/>
      <c r="C6" s="71"/>
      <c r="D6" s="72"/>
      <c r="E6" s="71"/>
      <c r="F6" s="71"/>
    </row>
    <row r="7" spans="1:7">
      <c r="A7" s="69" t="s">
        <v>34</v>
      </c>
      <c r="B7" s="69"/>
      <c r="C7" s="68" t="s">
        <v>36</v>
      </c>
      <c r="D7" s="85" t="s">
        <v>42</v>
      </c>
      <c r="E7" s="93" t="s">
        <v>38</v>
      </c>
      <c r="F7" s="86" t="s">
        <v>33</v>
      </c>
    </row>
    <row r="8" spans="1:7" ht="13.2">
      <c r="A8" s="44" t="s">
        <v>32</v>
      </c>
      <c r="B8" s="67" t="s">
        <v>31</v>
      </c>
      <c r="C8" s="66"/>
      <c r="D8" s="65"/>
      <c r="E8" s="64"/>
      <c r="F8" s="64"/>
    </row>
    <row r="9" spans="1:7" ht="23.1" customHeight="1">
      <c r="A9" s="48" t="s">
        <v>43</v>
      </c>
      <c r="B9" s="47"/>
      <c r="C9" s="63"/>
      <c r="D9" s="62" t="s">
        <v>8</v>
      </c>
      <c r="E9" s="61" t="s">
        <v>8</v>
      </c>
      <c r="F9" s="61"/>
    </row>
    <row r="10" spans="1:7">
      <c r="A10" s="14"/>
      <c r="B10" s="18" t="s">
        <v>30</v>
      </c>
      <c r="C10" s="17">
        <v>1</v>
      </c>
      <c r="D10" s="16">
        <v>589777</v>
      </c>
      <c r="E10" s="57">
        <v>539977</v>
      </c>
      <c r="F10" s="56">
        <f>+D10-E10</f>
        <v>49800</v>
      </c>
    </row>
    <row r="11" spans="1:7">
      <c r="A11" s="14"/>
      <c r="B11" s="18" t="s">
        <v>29</v>
      </c>
      <c r="C11" s="17">
        <v>2</v>
      </c>
      <c r="D11" s="16">
        <v>40843</v>
      </c>
      <c r="E11" s="57">
        <v>43705</v>
      </c>
      <c r="F11" s="56">
        <f t="shared" ref="F11:F30" si="0">+D11-E11</f>
        <v>-2862</v>
      </c>
    </row>
    <row r="12" spans="1:7">
      <c r="A12" s="14"/>
      <c r="B12" s="18" t="s">
        <v>28</v>
      </c>
      <c r="C12" s="17">
        <v>2</v>
      </c>
      <c r="D12" s="16">
        <v>43946</v>
      </c>
      <c r="E12" s="57">
        <v>40789</v>
      </c>
      <c r="F12" s="56">
        <f t="shared" si="0"/>
        <v>3157</v>
      </c>
    </row>
    <row r="13" spans="1:7">
      <c r="A13" s="14"/>
      <c r="B13" s="18" t="s">
        <v>27</v>
      </c>
      <c r="C13" s="17">
        <v>2</v>
      </c>
      <c r="D13" s="16">
        <v>14502</v>
      </c>
      <c r="E13" s="57">
        <v>14664</v>
      </c>
      <c r="F13" s="56">
        <f t="shared" si="0"/>
        <v>-162</v>
      </c>
    </row>
    <row r="14" spans="1:7">
      <c r="A14" s="14"/>
      <c r="B14" s="18" t="s">
        <v>26</v>
      </c>
      <c r="C14" s="17">
        <v>3</v>
      </c>
      <c r="D14" s="16">
        <v>24999</v>
      </c>
      <c r="E14" s="57">
        <v>28176</v>
      </c>
      <c r="F14" s="56">
        <f t="shared" si="0"/>
        <v>-3177</v>
      </c>
    </row>
    <row r="15" spans="1:7">
      <c r="A15" s="14"/>
      <c r="B15" s="18" t="s">
        <v>39</v>
      </c>
      <c r="C15" s="17">
        <v>4</v>
      </c>
      <c r="D15" s="16">
        <v>11631</v>
      </c>
      <c r="E15" s="57">
        <v>1180</v>
      </c>
      <c r="F15" s="56">
        <f t="shared" si="0"/>
        <v>10451</v>
      </c>
    </row>
    <row r="16" spans="1:7">
      <c r="A16" s="14"/>
      <c r="B16" s="13" t="s">
        <v>1</v>
      </c>
      <c r="C16" s="87">
        <v>32</v>
      </c>
      <c r="D16" s="88">
        <v>9710</v>
      </c>
      <c r="E16" s="89">
        <v>0</v>
      </c>
      <c r="F16" s="89">
        <f>+D16-E16</f>
        <v>9710</v>
      </c>
    </row>
    <row r="17" spans="1:6">
      <c r="A17" s="14"/>
      <c r="B17" s="18" t="s">
        <v>25</v>
      </c>
      <c r="C17" s="17">
        <v>5</v>
      </c>
      <c r="D17" s="16">
        <v>5116</v>
      </c>
      <c r="E17" s="57">
        <v>6123</v>
      </c>
      <c r="F17" s="56">
        <f t="shared" si="0"/>
        <v>-1007</v>
      </c>
    </row>
    <row r="18" spans="1:6">
      <c r="A18" s="35" t="s">
        <v>8</v>
      </c>
      <c r="B18" s="35" t="s">
        <v>24</v>
      </c>
      <c r="C18" s="33">
        <v>6</v>
      </c>
      <c r="D18" s="16">
        <v>55552</v>
      </c>
      <c r="E18" s="55">
        <v>55591</v>
      </c>
      <c r="F18" s="54">
        <f t="shared" si="0"/>
        <v>-39</v>
      </c>
    </row>
    <row r="19" spans="1:6" ht="13.2">
      <c r="A19" s="12" t="s">
        <v>44</v>
      </c>
      <c r="B19" s="12"/>
      <c r="C19" s="25"/>
      <c r="D19" s="52">
        <f>SUM(D10:D18)-D16</f>
        <v>786366</v>
      </c>
      <c r="E19" s="51">
        <v>730205</v>
      </c>
      <c r="F19" s="50">
        <f t="shared" si="0"/>
        <v>56161</v>
      </c>
    </row>
    <row r="20" spans="1:6" ht="13.2">
      <c r="A20" s="32" t="s">
        <v>45</v>
      </c>
      <c r="B20" s="31"/>
      <c r="C20" s="30"/>
      <c r="D20" s="60"/>
      <c r="E20" s="59"/>
      <c r="F20" s="58"/>
    </row>
    <row r="21" spans="1:6">
      <c r="A21" s="14"/>
      <c r="B21" s="18" t="s">
        <v>23</v>
      </c>
      <c r="C21" s="33">
        <v>7</v>
      </c>
      <c r="D21" s="16">
        <v>247661</v>
      </c>
      <c r="E21" s="57">
        <v>230655</v>
      </c>
      <c r="F21" s="56">
        <f t="shared" si="0"/>
        <v>17006</v>
      </c>
    </row>
    <row r="22" spans="1:6">
      <c r="A22" s="14"/>
      <c r="B22" s="18" t="s">
        <v>22</v>
      </c>
      <c r="C22" s="17">
        <v>8</v>
      </c>
      <c r="D22" s="16">
        <v>311217</v>
      </c>
      <c r="E22" s="57">
        <v>286893</v>
      </c>
      <c r="F22" s="56">
        <f t="shared" si="0"/>
        <v>24324</v>
      </c>
    </row>
    <row r="23" spans="1:6">
      <c r="A23" s="14"/>
      <c r="B23" s="13" t="s">
        <v>1</v>
      </c>
      <c r="C23" s="87">
        <v>32</v>
      </c>
      <c r="D23" s="88">
        <v>3302</v>
      </c>
      <c r="E23" s="89">
        <v>3353</v>
      </c>
      <c r="F23" s="89">
        <f>+D23-E23</f>
        <v>-51</v>
      </c>
    </row>
    <row r="24" spans="1:6">
      <c r="A24" s="14"/>
      <c r="B24" s="18" t="s">
        <v>21</v>
      </c>
      <c r="C24" s="17">
        <v>9</v>
      </c>
      <c r="D24" s="16">
        <v>36386</v>
      </c>
      <c r="E24" s="57">
        <v>38559</v>
      </c>
      <c r="F24" s="56">
        <f t="shared" si="0"/>
        <v>-2173</v>
      </c>
    </row>
    <row r="25" spans="1:6">
      <c r="A25" s="14"/>
      <c r="B25" s="18" t="s">
        <v>40</v>
      </c>
      <c r="C25" s="17">
        <v>10</v>
      </c>
      <c r="D25" s="16">
        <v>814</v>
      </c>
      <c r="E25" s="57">
        <v>10146</v>
      </c>
      <c r="F25" s="56">
        <f t="shared" si="0"/>
        <v>-9332</v>
      </c>
    </row>
    <row r="26" spans="1:6">
      <c r="A26" s="14"/>
      <c r="B26" s="13" t="s">
        <v>1</v>
      </c>
      <c r="C26" s="87">
        <v>32</v>
      </c>
      <c r="D26" s="88">
        <v>0</v>
      </c>
      <c r="E26" s="89">
        <v>9484</v>
      </c>
      <c r="F26" s="89">
        <f>+D26-E26</f>
        <v>-9484</v>
      </c>
    </row>
    <row r="27" spans="1:6">
      <c r="A27" s="14" t="s">
        <v>8</v>
      </c>
      <c r="B27" s="35" t="s">
        <v>20</v>
      </c>
      <c r="C27" s="33">
        <v>11</v>
      </c>
      <c r="D27" s="16">
        <v>202104</v>
      </c>
      <c r="E27" s="55">
        <v>206024</v>
      </c>
      <c r="F27" s="54">
        <f t="shared" si="0"/>
        <v>-3920</v>
      </c>
    </row>
    <row r="28" spans="1:6">
      <c r="A28" s="53"/>
      <c r="B28" s="13" t="s">
        <v>1</v>
      </c>
      <c r="C28" s="87">
        <v>32</v>
      </c>
      <c r="D28" s="88">
        <v>14405</v>
      </c>
      <c r="E28" s="89">
        <v>19904</v>
      </c>
      <c r="F28" s="89">
        <f>+D28-E28</f>
        <v>-5499</v>
      </c>
    </row>
    <row r="29" spans="1:6" ht="13.2">
      <c r="A29" s="12" t="s">
        <v>55</v>
      </c>
      <c r="B29" s="12"/>
      <c r="C29" s="25"/>
      <c r="D29" s="52">
        <f>+D21+D22+D24+D25+D27</f>
        <v>798182</v>
      </c>
      <c r="E29" s="51">
        <v>772277</v>
      </c>
      <c r="F29" s="50">
        <f t="shared" si="0"/>
        <v>25905</v>
      </c>
    </row>
    <row r="30" spans="1:6" ht="13.2">
      <c r="A30" s="7" t="s">
        <v>19</v>
      </c>
      <c r="B30" s="6"/>
      <c r="C30" s="49"/>
      <c r="D30" s="4">
        <f>+D29+D19</f>
        <v>1584548</v>
      </c>
      <c r="E30" s="3">
        <v>1502482</v>
      </c>
      <c r="F30" s="3">
        <f t="shared" si="0"/>
        <v>82066</v>
      </c>
    </row>
    <row r="31" spans="1:6" ht="13.2">
      <c r="A31" s="48"/>
      <c r="B31" s="47"/>
      <c r="C31" s="46"/>
      <c r="D31" s="37"/>
      <c r="E31" s="45"/>
      <c r="F31" s="45"/>
    </row>
    <row r="32" spans="1:6" ht="13.2">
      <c r="A32" s="44" t="s">
        <v>18</v>
      </c>
      <c r="B32" s="43" t="s">
        <v>17</v>
      </c>
      <c r="C32" s="42"/>
      <c r="D32" s="41"/>
      <c r="E32" s="40"/>
      <c r="F32" s="40"/>
    </row>
    <row r="33" spans="1:6" ht="23.1" customHeight="1">
      <c r="A33" s="39" t="s">
        <v>46</v>
      </c>
      <c r="C33" s="38" t="s">
        <v>8</v>
      </c>
      <c r="D33" s="37" t="s">
        <v>8</v>
      </c>
      <c r="E33" s="36" t="s">
        <v>8</v>
      </c>
      <c r="F33" s="36"/>
    </row>
    <row r="34" spans="1:6">
      <c r="A34" s="14"/>
      <c r="B34" s="18" t="s">
        <v>16</v>
      </c>
      <c r="C34" s="33">
        <v>12</v>
      </c>
      <c r="D34" s="16">
        <v>34728</v>
      </c>
      <c r="E34" s="15">
        <v>34728</v>
      </c>
      <c r="F34" s="15">
        <f>+D34-E34</f>
        <v>0</v>
      </c>
    </row>
    <row r="35" spans="1:6">
      <c r="A35" s="14"/>
      <c r="B35" s="18" t="s">
        <v>15</v>
      </c>
      <c r="C35" s="17">
        <v>12</v>
      </c>
      <c r="D35" s="16">
        <v>137250</v>
      </c>
      <c r="E35" s="15">
        <v>109269</v>
      </c>
      <c r="F35" s="15">
        <f>+D35-E35</f>
        <v>27981</v>
      </c>
    </row>
    <row r="36" spans="1:6">
      <c r="A36" s="14"/>
      <c r="B36" s="18" t="s">
        <v>14</v>
      </c>
      <c r="C36" s="17">
        <v>12</v>
      </c>
      <c r="D36" s="16">
        <v>325912</v>
      </c>
      <c r="E36" s="15">
        <v>257922</v>
      </c>
      <c r="F36" s="15">
        <f t="shared" ref="F36:F64" si="1">+D36-E36</f>
        <v>67990</v>
      </c>
    </row>
    <row r="37" spans="1:6">
      <c r="A37" s="35" t="s">
        <v>8</v>
      </c>
      <c r="B37" s="35" t="s">
        <v>56</v>
      </c>
      <c r="C37" s="33">
        <v>12</v>
      </c>
      <c r="D37" s="16">
        <v>183962</v>
      </c>
      <c r="E37" s="34">
        <v>129054</v>
      </c>
      <c r="F37" s="34">
        <f t="shared" si="1"/>
        <v>54908</v>
      </c>
    </row>
    <row r="38" spans="1:6" ht="13.2">
      <c r="A38" s="12" t="s">
        <v>47</v>
      </c>
      <c r="B38" s="26"/>
      <c r="C38" s="25"/>
      <c r="D38" s="24">
        <f>SUM(D34:D37)</f>
        <v>681852</v>
      </c>
      <c r="E38" s="23">
        <v>530973</v>
      </c>
      <c r="F38" s="23">
        <f t="shared" si="1"/>
        <v>150879</v>
      </c>
    </row>
    <row r="39" spans="1:6" ht="13.2">
      <c r="A39" s="12" t="s">
        <v>48</v>
      </c>
      <c r="B39" s="26"/>
      <c r="C39" s="33"/>
      <c r="D39" s="24">
        <v>5695</v>
      </c>
      <c r="E39" s="23">
        <v>5357</v>
      </c>
      <c r="F39" s="23">
        <f t="shared" si="1"/>
        <v>338</v>
      </c>
    </row>
    <row r="40" spans="1:6" ht="13.2">
      <c r="A40" s="12" t="s">
        <v>49</v>
      </c>
      <c r="B40" s="26"/>
      <c r="C40" s="25"/>
      <c r="D40" s="24">
        <f>+D38+D39</f>
        <v>687547</v>
      </c>
      <c r="E40" s="23">
        <v>536330</v>
      </c>
      <c r="F40" s="23">
        <f t="shared" si="1"/>
        <v>151217</v>
      </c>
    </row>
    <row r="41" spans="1:6" ht="13.2">
      <c r="A41" s="32" t="s">
        <v>50</v>
      </c>
      <c r="B41" s="31"/>
      <c r="C41" s="30"/>
      <c r="D41" s="29"/>
      <c r="E41" s="28"/>
      <c r="F41" s="28"/>
    </row>
    <row r="42" spans="1:6">
      <c r="A42" s="14"/>
      <c r="B42" s="18" t="s">
        <v>13</v>
      </c>
      <c r="C42" s="17">
        <v>13</v>
      </c>
      <c r="D42" s="16">
        <v>211886</v>
      </c>
      <c r="E42" s="15">
        <v>271079</v>
      </c>
      <c r="F42" s="15">
        <f t="shared" si="1"/>
        <v>-59193</v>
      </c>
    </row>
    <row r="43" spans="1:6">
      <c r="A43" s="14"/>
      <c r="B43" s="13" t="s">
        <v>1</v>
      </c>
      <c r="C43" s="87">
        <v>32</v>
      </c>
      <c r="D43" s="88">
        <v>1796</v>
      </c>
      <c r="E43" s="89">
        <v>14212</v>
      </c>
      <c r="F43" s="89">
        <f>+D43-E43</f>
        <v>-12416</v>
      </c>
    </row>
    <row r="44" spans="1:6">
      <c r="A44" s="14"/>
      <c r="B44" s="27" t="s">
        <v>12</v>
      </c>
      <c r="C44" s="17">
        <v>13</v>
      </c>
      <c r="D44" s="16">
        <v>3263</v>
      </c>
      <c r="E44" s="15">
        <v>6198</v>
      </c>
      <c r="F44" s="15">
        <f t="shared" si="1"/>
        <v>-2935</v>
      </c>
    </row>
    <row r="45" spans="1:6">
      <c r="A45" s="14"/>
      <c r="B45" s="18" t="s">
        <v>11</v>
      </c>
      <c r="C45" s="17">
        <v>14</v>
      </c>
      <c r="D45" s="16">
        <v>1026</v>
      </c>
      <c r="E45" s="15">
        <v>14382</v>
      </c>
      <c r="F45" s="15">
        <f t="shared" si="1"/>
        <v>-13356</v>
      </c>
    </row>
    <row r="46" spans="1:6">
      <c r="A46" s="14"/>
      <c r="B46" s="13" t="s">
        <v>1</v>
      </c>
      <c r="C46" s="87">
        <v>32</v>
      </c>
      <c r="D46" s="88">
        <v>0</v>
      </c>
      <c r="E46" s="89">
        <v>4945</v>
      </c>
      <c r="F46" s="89">
        <f>+D46-E46</f>
        <v>-4945</v>
      </c>
    </row>
    <row r="47" spans="1:6">
      <c r="A47" s="14"/>
      <c r="B47" s="18" t="s">
        <v>10</v>
      </c>
      <c r="C47" s="17">
        <v>15</v>
      </c>
      <c r="D47" s="16">
        <v>15294</v>
      </c>
      <c r="E47" s="15">
        <v>9640</v>
      </c>
      <c r="F47" s="15">
        <f t="shared" si="1"/>
        <v>5654</v>
      </c>
    </row>
    <row r="48" spans="1:6">
      <c r="A48" s="14"/>
      <c r="B48" s="18" t="s">
        <v>9</v>
      </c>
      <c r="C48" s="17">
        <v>16</v>
      </c>
      <c r="D48" s="16">
        <v>30334</v>
      </c>
      <c r="E48" s="15">
        <v>32793</v>
      </c>
      <c r="F48" s="15">
        <f t="shared" si="1"/>
        <v>-2459</v>
      </c>
    </row>
    <row r="49" spans="1:6">
      <c r="A49" s="14"/>
      <c r="B49" s="13" t="s">
        <v>1</v>
      </c>
      <c r="C49" s="87">
        <v>32</v>
      </c>
      <c r="D49" s="88">
        <v>7627</v>
      </c>
      <c r="E49" s="89">
        <v>8136</v>
      </c>
      <c r="F49" s="89">
        <f>+D49-E49</f>
        <v>-509</v>
      </c>
    </row>
    <row r="50" spans="1:6">
      <c r="A50" s="18" t="s">
        <v>8</v>
      </c>
      <c r="B50" s="18" t="s">
        <v>7</v>
      </c>
      <c r="C50" s="17">
        <v>6</v>
      </c>
      <c r="D50" s="16">
        <v>13001</v>
      </c>
      <c r="E50" s="15">
        <v>14563</v>
      </c>
      <c r="F50" s="15">
        <f t="shared" si="1"/>
        <v>-1562</v>
      </c>
    </row>
    <row r="51" spans="1:6" ht="13.2">
      <c r="A51" s="12" t="s">
        <v>51</v>
      </c>
      <c r="B51" s="26"/>
      <c r="C51" s="25"/>
      <c r="D51" s="24">
        <f>+D42+D44+D45+D47+D48+D50</f>
        <v>274804</v>
      </c>
      <c r="E51" s="23">
        <v>348655</v>
      </c>
      <c r="F51" s="23">
        <f t="shared" si="1"/>
        <v>-73851</v>
      </c>
    </row>
    <row r="52" spans="1:6" ht="13.2">
      <c r="A52" s="19" t="s">
        <v>52</v>
      </c>
      <c r="B52" s="14"/>
      <c r="C52" s="22"/>
      <c r="D52" s="21"/>
      <c r="E52" s="20"/>
      <c r="F52" s="20"/>
    </row>
    <row r="53" spans="1:6">
      <c r="A53" s="14"/>
      <c r="B53" s="18" t="s">
        <v>6</v>
      </c>
      <c r="C53" s="17">
        <v>13</v>
      </c>
      <c r="D53" s="16">
        <v>147398</v>
      </c>
      <c r="E53" s="15">
        <v>202605</v>
      </c>
      <c r="F53" s="15">
        <f t="shared" si="1"/>
        <v>-55207</v>
      </c>
    </row>
    <row r="54" spans="1:6">
      <c r="A54" s="14"/>
      <c r="B54" s="13" t="s">
        <v>1</v>
      </c>
      <c r="C54" s="87">
        <v>32</v>
      </c>
      <c r="D54" s="88">
        <v>16878</v>
      </c>
      <c r="E54" s="89">
        <v>33363</v>
      </c>
      <c r="F54" s="89">
        <f>+D54-E54</f>
        <v>-16485</v>
      </c>
    </row>
    <row r="55" spans="1:6">
      <c r="A55" s="14"/>
      <c r="B55" s="18" t="s">
        <v>5</v>
      </c>
      <c r="C55" s="17">
        <v>13</v>
      </c>
      <c r="D55" s="16">
        <v>1059</v>
      </c>
      <c r="E55" s="15">
        <v>6675</v>
      </c>
      <c r="F55" s="15">
        <f t="shared" si="1"/>
        <v>-5616</v>
      </c>
    </row>
    <row r="56" spans="1:6">
      <c r="A56" s="14"/>
      <c r="B56" s="18" t="s">
        <v>4</v>
      </c>
      <c r="C56" s="17">
        <v>17</v>
      </c>
      <c r="D56" s="16">
        <v>349941</v>
      </c>
      <c r="E56" s="15">
        <v>308977</v>
      </c>
      <c r="F56" s="15">
        <f t="shared" si="1"/>
        <v>40964</v>
      </c>
    </row>
    <row r="57" spans="1:6">
      <c r="A57" s="14"/>
      <c r="B57" s="13" t="s">
        <v>1</v>
      </c>
      <c r="C57" s="87">
        <v>32</v>
      </c>
      <c r="D57" s="88">
        <v>9740</v>
      </c>
      <c r="E57" s="89">
        <v>14491</v>
      </c>
      <c r="F57" s="89">
        <f>+D57-E57</f>
        <v>-4751</v>
      </c>
    </row>
    <row r="58" spans="1:6">
      <c r="A58" s="18"/>
      <c r="B58" s="18" t="s">
        <v>3</v>
      </c>
      <c r="C58" s="17">
        <v>18</v>
      </c>
      <c r="D58" s="16">
        <v>14052</v>
      </c>
      <c r="E58" s="15">
        <v>14385</v>
      </c>
      <c r="F58" s="15">
        <f t="shared" si="1"/>
        <v>-333</v>
      </c>
    </row>
    <row r="59" spans="1:6">
      <c r="A59" s="18"/>
      <c r="B59" s="98" t="s">
        <v>10</v>
      </c>
      <c r="C59" s="17">
        <v>15</v>
      </c>
      <c r="D59" s="16">
        <v>2830</v>
      </c>
      <c r="E59" s="15">
        <v>645</v>
      </c>
      <c r="F59" s="15">
        <f t="shared" si="1"/>
        <v>2185</v>
      </c>
    </row>
    <row r="60" spans="1:6" ht="13.2">
      <c r="A60" s="19"/>
      <c r="B60" s="18" t="s">
        <v>2</v>
      </c>
      <c r="C60" s="17">
        <v>19</v>
      </c>
      <c r="D60" s="16">
        <v>106917</v>
      </c>
      <c r="E60" s="15">
        <v>84210</v>
      </c>
      <c r="F60" s="15">
        <f t="shared" si="1"/>
        <v>22707</v>
      </c>
    </row>
    <row r="61" spans="1:6">
      <c r="A61" s="14"/>
      <c r="B61" s="13" t="s">
        <v>1</v>
      </c>
      <c r="C61" s="90">
        <v>32</v>
      </c>
      <c r="D61" s="91">
        <v>11980</v>
      </c>
      <c r="E61" s="92">
        <v>2064</v>
      </c>
      <c r="F61" s="92">
        <f>+D61-E61</f>
        <v>9916</v>
      </c>
    </row>
    <row r="62" spans="1:6" ht="13.2">
      <c r="A62" s="94" t="s">
        <v>53</v>
      </c>
      <c r="B62" s="11"/>
      <c r="C62" s="10"/>
      <c r="D62" s="9">
        <f>+D53+D55+D56+D58+D59+D60</f>
        <v>622197</v>
      </c>
      <c r="E62" s="8">
        <v>617497</v>
      </c>
      <c r="F62" s="8">
        <f t="shared" si="1"/>
        <v>4700</v>
      </c>
    </row>
    <row r="63" spans="1:6" ht="13.2">
      <c r="A63" s="7" t="s">
        <v>54</v>
      </c>
      <c r="B63" s="6"/>
      <c r="C63" s="95"/>
      <c r="D63" s="4">
        <f>+D62+D51</f>
        <v>897001</v>
      </c>
      <c r="E63" s="3">
        <v>966152</v>
      </c>
      <c r="F63" s="3">
        <f>+D63-E63</f>
        <v>-69151</v>
      </c>
    </row>
    <row r="64" spans="1:6" ht="13.2">
      <c r="A64" s="7" t="s">
        <v>0</v>
      </c>
      <c r="B64" s="6"/>
      <c r="C64" s="5"/>
      <c r="D64" s="4">
        <f>+D63+D40</f>
        <v>1584548</v>
      </c>
      <c r="E64" s="3">
        <v>1502482</v>
      </c>
      <c r="F64" s="3">
        <f t="shared" si="1"/>
        <v>82066</v>
      </c>
    </row>
    <row r="65" spans="2:6" ht="4.5" customHeight="1">
      <c r="D65" s="2"/>
    </row>
    <row r="66" spans="2:6">
      <c r="B66" s="99"/>
      <c r="C66" s="99"/>
      <c r="D66" s="99"/>
      <c r="E66" s="99"/>
      <c r="F66" s="99"/>
    </row>
    <row r="67" spans="2:6" ht="9" customHeight="1">
      <c r="B67" s="99"/>
      <c r="C67" s="99"/>
      <c r="D67" s="99"/>
      <c r="E67" s="99"/>
      <c r="F67" s="99"/>
    </row>
    <row r="68" spans="2:6" ht="12.75" customHeight="1"/>
  </sheetData>
  <mergeCells count="1">
    <mergeCell ref="B66:F67"/>
  </mergeCells>
  <pageMargins left="0.74803149606299213" right="0.74803149606299213" top="0.98425196850393704" bottom="0.98425196850393704" header="0.51181102362204722" footer="0.51181102362204722"/>
  <pageSetup paperSize="9" scale="71" orientation="portrait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pp. 82-83</vt:lpstr>
      <vt:lpstr>'pp. 82-83'!Area_stampa</vt:lpstr>
    </vt:vector>
  </TitlesOfParts>
  <Company>Brembo S.p.A.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Riva</dc:creator>
  <cp:lastModifiedBy>dani</cp:lastModifiedBy>
  <cp:lastPrinted>2014-05-20T08:33:21Z</cp:lastPrinted>
  <dcterms:created xsi:type="dcterms:W3CDTF">2013-05-10T08:07:30Z</dcterms:created>
  <dcterms:modified xsi:type="dcterms:W3CDTF">2016-04-27T09:22:20Z</dcterms:modified>
</cp:coreProperties>
</file>