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-840" windowWidth="19320" windowHeight="11760" tabRatio="683"/>
  </bookViews>
  <sheets>
    <sheet name="pp. 88-89" sheetId="13" r:id="rId1"/>
  </sheets>
  <definedNames>
    <definedName name="_xlnm.Print_Area" localSheetId="0">'pp. 88-89'!$A$1:$L$36</definedName>
  </definedNames>
  <calcPr calcId="152511"/>
</workbook>
</file>

<file path=xl/calcChain.xml><?xml version="1.0" encoding="utf-8"?>
<calcChain xmlns="http://schemas.openxmlformats.org/spreadsheetml/2006/main">
  <c r="K30" i="13" l="1"/>
  <c r="H30" i="13"/>
  <c r="L30" i="13" l="1"/>
  <c r="J21" i="13"/>
  <c r="K25" i="13"/>
  <c r="F25" i="13"/>
  <c r="H25" i="13" s="1"/>
  <c r="L25" i="13" s="1"/>
  <c r="K9" i="13" l="1"/>
  <c r="H9" i="13"/>
  <c r="K31" i="13" l="1"/>
  <c r="H31" i="13"/>
  <c r="K29" i="13"/>
  <c r="H29" i="13"/>
  <c r="K28" i="13"/>
  <c r="H28" i="13"/>
  <c r="K27" i="13"/>
  <c r="H27" i="13"/>
  <c r="K24" i="13"/>
  <c r="H24" i="13"/>
  <c r="K23" i="13"/>
  <c r="H23" i="13"/>
  <c r="K22" i="13"/>
  <c r="H22" i="13"/>
  <c r="K21" i="13"/>
  <c r="H21" i="13"/>
  <c r="K19" i="13"/>
  <c r="H19" i="13"/>
  <c r="K18" i="13"/>
  <c r="H18" i="13"/>
  <c r="K17" i="13"/>
  <c r="H17" i="13"/>
  <c r="K16" i="13"/>
  <c r="H16" i="13"/>
  <c r="K15" i="13"/>
  <c r="H15" i="13"/>
  <c r="K13" i="13"/>
  <c r="H13" i="13"/>
  <c r="K12" i="13"/>
  <c r="H12" i="13"/>
  <c r="K11" i="13"/>
  <c r="H11" i="13"/>
  <c r="K10" i="13"/>
  <c r="H10" i="13"/>
  <c r="J20" i="13"/>
  <c r="J32" i="13" s="1"/>
  <c r="I20" i="13"/>
  <c r="I32" i="13" s="1"/>
  <c r="G20" i="13"/>
  <c r="G32" i="13" s="1"/>
  <c r="F20" i="13"/>
  <c r="F32" i="13" s="1"/>
  <c r="E20" i="13"/>
  <c r="E32" i="13" s="1"/>
  <c r="D20" i="13"/>
  <c r="D32" i="13" s="1"/>
  <c r="C20" i="13"/>
  <c r="C32" i="13" s="1"/>
  <c r="H20" i="13" l="1"/>
  <c r="K20" i="13"/>
  <c r="K32" i="13" s="1"/>
  <c r="H32" i="13"/>
  <c r="L19" i="13"/>
  <c r="L29" i="13"/>
  <c r="L22" i="13"/>
  <c r="L28" i="13"/>
  <c r="L11" i="13"/>
  <c r="L27" i="13"/>
  <c r="L10" i="13"/>
  <c r="L12" i="13"/>
  <c r="L15" i="13"/>
  <c r="L17" i="13"/>
  <c r="L24" i="13"/>
  <c r="L31" i="13"/>
  <c r="L16" i="13"/>
  <c r="L18" i="13"/>
  <c r="L21" i="13"/>
  <c r="L23" i="13"/>
  <c r="L9" i="13"/>
  <c r="L13" i="13"/>
  <c r="L20" i="13" l="1"/>
  <c r="L32" i="13" s="1"/>
</calcChain>
</file>

<file path=xl/sharedStrings.xml><?xml version="1.0" encoding="utf-8"?>
<sst xmlns="http://schemas.openxmlformats.org/spreadsheetml/2006/main" count="55" uniqueCount="44">
  <si>
    <t>B</t>
  </si>
  <si>
    <t>(euro thousand)</t>
  </si>
  <si>
    <t>Equity</t>
  </si>
  <si>
    <t>Share</t>
  </si>
  <si>
    <t>Other</t>
  </si>
  <si>
    <t>Hedging</t>
  </si>
  <si>
    <t>of Minority</t>
  </si>
  <si>
    <t>reserves</t>
  </si>
  <si>
    <t>Payment of dividends</t>
  </si>
  <si>
    <t>Components of comprehensive income:</t>
  </si>
  <si>
    <t>Valuation of shareholding using the equity method</t>
  </si>
  <si>
    <t>Change in translation adjustment reserve</t>
  </si>
  <si>
    <t>Allocation of profit for the previous year</t>
  </si>
  <si>
    <t>Capital increase of consolidated companies by minority shareholders</t>
  </si>
  <si>
    <t>Result of</t>
  </si>
  <si>
    <t>Net result</t>
  </si>
  <si>
    <t>Effects arising from the application of IAS 19R</t>
  </si>
  <si>
    <t>Reclassification</t>
  </si>
  <si>
    <t>Effect of hedge accounting (cash flow hedge) of derivatives (*)</t>
  </si>
  <si>
    <t xml:space="preserve"> capital</t>
  </si>
  <si>
    <t xml:space="preserve"> reserve (*)</t>
  </si>
  <si>
    <t>Retained earnings</t>
  </si>
  <si>
    <t>(losses)</t>
  </si>
  <si>
    <t>Group equity</t>
  </si>
  <si>
    <t xml:space="preserve"> Interests</t>
  </si>
  <si>
    <t xml:space="preserve">Share capital </t>
  </si>
  <si>
    <t xml:space="preserve">(*) Hedging reserve net of the related tax effect.
</t>
  </si>
  <si>
    <t>Acquisition of shares in BNBS/Brembo Argentina from third-party shareholders</t>
  </si>
  <si>
    <t>CONSOLIDATED STATEMENT OF CHANGES IN EQUITY</t>
  </si>
  <si>
    <t>Balance at 1 January 2014</t>
  </si>
  <si>
    <t>and reserves of</t>
  </si>
  <si>
    <t>Minority Interests</t>
  </si>
  <si>
    <t>Effect (actuarial income/loss) on defined benefit plans</t>
  </si>
  <si>
    <t>Effect (actuarial income/loss) on defined benefit plans, fro companies valued using the equity method</t>
  </si>
  <si>
    <t>Disposal of shares in Belt &amp; Buckle to third-party sharehlders</t>
  </si>
  <si>
    <t>Balance at 1 January 2015</t>
  </si>
  <si>
    <t>Balance at 31 December 2015</t>
  </si>
  <si>
    <t>Disposal of Belt &amp; Buckle S.r.o. and Sabelt S.p.A.</t>
  </si>
  <si>
    <t>Buy-back of own shares for companies valued using the equity method</t>
  </si>
  <si>
    <t>Reclassification (**)</t>
  </si>
  <si>
    <t>Net result for the year</t>
  </si>
  <si>
    <t>for the year</t>
  </si>
  <si>
    <t>REMBO: CONSOLIDATED FINANCIAL STATEMENTS AT 31 DECEMBER 2015</t>
  </si>
  <si>
    <t>(**) Restricted portion of Own share reserve from retained earnings following the Shareholders' Meeting resolution of 23 April 2014 authorising the buy-back of own share.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</si>
</sst>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(#,##0\)"/>
    <numFmt numFmtId="165" formatCode="#,##0;\(#,##0\);0"/>
    <numFmt numFmtId="166" formatCode="#,##0;\(#,##0\);"/>
  </numFmts>
  <fonts count="22">
    <font>
      <sz val="10"/>
      <name val="Verdana"/>
    </font>
    <font>
      <sz val="10"/>
      <color indexed="9"/>
      <name val="BankGothicBT-Light"/>
    </font>
    <font>
      <b/>
      <i/>
      <sz val="8"/>
      <color indexed="8"/>
      <name val="Frutiger-Light"/>
    </font>
    <font>
      <sz val="9"/>
      <color indexed="8"/>
      <name val="Frutiger-Light"/>
    </font>
    <font>
      <b/>
      <sz val="9"/>
      <color indexed="8"/>
      <name val="Frutiger-Light"/>
    </font>
    <font>
      <b/>
      <sz val="10"/>
      <color indexed="9"/>
      <name val="Verdana"/>
      <family val="2"/>
    </font>
    <font>
      <sz val="16"/>
      <color indexed="9"/>
      <name val="Arial Narrow Bold"/>
    </font>
    <font>
      <sz val="16"/>
      <name val="Arial Narrow Bold"/>
    </font>
    <font>
      <b/>
      <sz val="10"/>
      <name val="Verdana"/>
      <family val="2"/>
    </font>
    <font>
      <sz val="11"/>
      <color indexed="8"/>
      <name val="CG Times (W1)"/>
    </font>
    <font>
      <sz val="10"/>
      <color indexed="12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i/>
      <sz val="9"/>
      <color indexed="8"/>
      <name val="Frutiger-Light"/>
    </font>
    <font>
      <sz val="9"/>
      <name val="Frutiger-Light"/>
    </font>
    <font>
      <i/>
      <sz val="9"/>
      <color indexed="8"/>
      <name val="Frutiger-Light"/>
    </font>
    <font>
      <b/>
      <sz val="9"/>
      <name val="Frutiger-Light"/>
    </font>
    <font>
      <sz val="9"/>
      <color theme="0"/>
      <name val="Frutiger-Light"/>
    </font>
    <font>
      <b/>
      <sz val="9"/>
      <color theme="0"/>
      <name val="Frutiger-Light"/>
    </font>
    <font>
      <i/>
      <sz val="9"/>
      <name val="Frutiger-Light"/>
    </font>
    <font>
      <sz val="10"/>
      <name val="Verdana"/>
      <family val="2"/>
    </font>
    <font>
      <i/>
      <sz val="8"/>
      <color indexed="8"/>
      <name val="Frutiger-Light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4">
    <xf numFmtId="0" fontId="0" fillId="0" borderId="0"/>
    <xf numFmtId="0" fontId="9" fillId="0" borderId="0">
      <alignment vertical="center"/>
    </xf>
    <xf numFmtId="165" fontId="10" fillId="0" borderId="0">
      <alignment vertical="center"/>
    </xf>
    <xf numFmtId="0" fontId="11" fillId="0" borderId="0"/>
  </cellStyleXfs>
  <cellXfs count="74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1" xfId="0" applyBorder="1" applyAlignment="1">
      <alignment horizontal="right"/>
    </xf>
    <xf numFmtId="0" fontId="0" fillId="2" borderId="0" xfId="0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4" fontId="4" fillId="0" borderId="3" xfId="0" applyNumberFormat="1" applyFont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4" fillId="0" borderId="3" xfId="0" applyFont="1" applyBorder="1" applyAlignment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5" fillId="2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2" borderId="0" xfId="0" applyFont="1" applyFill="1" applyAlignment="1">
      <alignment horizontal="right"/>
    </xf>
    <xf numFmtId="0" fontId="8" fillId="0" borderId="0" xfId="0" applyFont="1"/>
    <xf numFmtId="0" fontId="12" fillId="0" borderId="0" xfId="3" applyFont="1" applyFill="1" applyBorder="1"/>
    <xf numFmtId="0" fontId="2" fillId="0" borderId="5" xfId="0" applyFont="1" applyBorder="1" applyAlignment="1">
      <alignment horizontal="right"/>
    </xf>
    <xf numFmtId="0" fontId="0" fillId="0" borderId="5" xfId="0" applyBorder="1"/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3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14" fillId="0" borderId="5" xfId="0" applyFont="1" applyBorder="1"/>
    <xf numFmtId="0" fontId="14" fillId="0" borderId="5" xfId="0" applyFont="1" applyBorder="1" applyAlignment="1">
      <alignment wrapText="1"/>
    </xf>
    <xf numFmtId="0" fontId="13" fillId="0" borderId="5" xfId="0" applyFont="1" applyBorder="1" applyAlignment="1">
      <alignment horizontal="right"/>
    </xf>
    <xf numFmtId="0" fontId="15" fillId="0" borderId="6" xfId="0" applyFont="1" applyBorder="1" applyAlignment="1">
      <alignment horizontal="left" wrapText="1"/>
    </xf>
    <xf numFmtId="0" fontId="13" fillId="0" borderId="6" xfId="0" applyFont="1" applyBorder="1" applyAlignment="1">
      <alignment horizontal="right"/>
    </xf>
    <xf numFmtId="165" fontId="3" fillId="0" borderId="4" xfId="2" applyFont="1" applyFill="1" applyBorder="1">
      <alignment vertical="center"/>
    </xf>
    <xf numFmtId="165" fontId="3" fillId="0" borderId="4" xfId="2" applyFont="1" applyFill="1" applyBorder="1" applyAlignment="1">
      <alignment vertical="center" wrapText="1"/>
    </xf>
    <xf numFmtId="166" fontId="3" fillId="0" borderId="4" xfId="2" applyNumberFormat="1" applyFont="1" applyFill="1" applyBorder="1">
      <alignment vertical="center"/>
    </xf>
    <xf numFmtId="0" fontId="14" fillId="0" borderId="0" xfId="0" applyFont="1"/>
    <xf numFmtId="165" fontId="3" fillId="0" borderId="0" xfId="2" applyFont="1" applyFill="1" applyAlignment="1">
      <alignment vertical="center" wrapText="1"/>
    </xf>
    <xf numFmtId="165" fontId="17" fillId="0" borderId="0" xfId="2" applyFont="1" applyFill="1">
      <alignment vertical="center"/>
    </xf>
    <xf numFmtId="165" fontId="18" fillId="0" borderId="0" xfId="2" applyFont="1" applyFill="1">
      <alignment vertical="center"/>
    </xf>
    <xf numFmtId="0" fontId="20" fillId="0" borderId="0" xfId="0" applyFont="1" applyBorder="1"/>
    <xf numFmtId="0" fontId="20" fillId="0" borderId="0" xfId="0" applyFont="1"/>
    <xf numFmtId="0" fontId="21" fillId="0" borderId="6" xfId="0" applyFont="1" applyBorder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indent="2"/>
    </xf>
    <xf numFmtId="0" fontId="3" fillId="0" borderId="7" xfId="0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indent="2"/>
    </xf>
    <xf numFmtId="164" fontId="3" fillId="0" borderId="9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wrapText="1"/>
    </xf>
    <xf numFmtId="164" fontId="3" fillId="0" borderId="1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0" fontId="16" fillId="0" borderId="8" xfId="0" applyFont="1" applyBorder="1"/>
    <xf numFmtId="165" fontId="3" fillId="0" borderId="8" xfId="2" applyFont="1" applyFill="1" applyBorder="1" applyAlignment="1">
      <alignment vertical="center" wrapText="1"/>
    </xf>
    <xf numFmtId="165" fontId="4" fillId="0" borderId="8" xfId="2" applyFont="1" applyFill="1" applyBorder="1">
      <alignment vertical="center"/>
    </xf>
    <xf numFmtId="166" fontId="4" fillId="0" borderId="8" xfId="2" applyNumberFormat="1" applyFont="1" applyFill="1" applyBorder="1">
      <alignment vertical="center"/>
    </xf>
    <xf numFmtId="0" fontId="15" fillId="0" borderId="9" xfId="0" applyFont="1" applyBorder="1" applyAlignment="1">
      <alignment horizontal="left" indent="2"/>
    </xf>
    <xf numFmtId="0" fontId="7" fillId="0" borderId="1" xfId="0" applyFont="1" applyFill="1" applyBorder="1" applyAlignment="1"/>
    <xf numFmtId="0" fontId="3" fillId="0" borderId="7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/>
    </xf>
    <xf numFmtId="0" fontId="19" fillId="0" borderId="0" xfId="0" applyFont="1" applyAlignment="1">
      <alignment horizontal="left" vertical="top" wrapText="1"/>
    </xf>
  </cellXfs>
  <cellStyles count="4">
    <cellStyle name="ale" xfId="1"/>
    <cellStyle name="MIOSTILE" xfId="2"/>
    <cellStyle name="Normale" xfId="0" builtinId="0"/>
    <cellStyle name="Normale_ALLPATRI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36"/>
  <sheetViews>
    <sheetView showGridLines="0" tabSelected="1" topLeftCell="D10" zoomScale="90" zoomScaleNormal="90" workbookViewId="0">
      <selection activeCell="L30" sqref="L30"/>
    </sheetView>
  </sheetViews>
  <sheetFormatPr defaultColWidth="11" defaultRowHeight="12.6"/>
  <cols>
    <col min="1" max="1" width="2.7265625" customWidth="1"/>
    <col min="2" max="2" width="50.6328125" style="29" customWidth="1"/>
    <col min="3" max="10" width="15.453125" customWidth="1"/>
    <col min="11" max="11" width="15.453125" style="24" customWidth="1"/>
    <col min="12" max="12" width="15.453125" customWidth="1"/>
  </cols>
  <sheetData>
    <row r="1" spans="1:24" s="5" customFormat="1">
      <c r="A1" s="9"/>
      <c r="B1" s="28"/>
      <c r="C1" s="2"/>
      <c r="D1" s="2"/>
      <c r="E1" s="2"/>
      <c r="F1" s="2"/>
      <c r="G1" s="2"/>
      <c r="H1" s="2"/>
      <c r="I1" s="2"/>
      <c r="J1" s="2"/>
      <c r="K1" s="20"/>
    </row>
    <row r="2" spans="1:24" ht="20.25" customHeight="1">
      <c r="A2" s="8" t="s">
        <v>0</v>
      </c>
      <c r="B2" s="67" t="s">
        <v>42</v>
      </c>
      <c r="C2" s="67"/>
      <c r="D2" s="67"/>
      <c r="E2" s="67"/>
      <c r="F2" s="67"/>
      <c r="G2" s="67"/>
      <c r="H2" s="6"/>
      <c r="I2" s="6"/>
      <c r="J2" s="6"/>
      <c r="K2" s="21"/>
      <c r="L2" s="3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21" customHeight="1">
      <c r="C3" s="1"/>
      <c r="D3" s="1"/>
      <c r="E3" s="1"/>
      <c r="F3" s="1"/>
      <c r="G3" s="1"/>
      <c r="H3" s="2"/>
      <c r="I3" s="2"/>
      <c r="J3" s="1"/>
      <c r="K3" s="22"/>
      <c r="L3" s="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3.2">
      <c r="A4" s="16" t="s">
        <v>28</v>
      </c>
      <c r="B4" s="30"/>
      <c r="C4" s="7"/>
      <c r="D4" s="7"/>
      <c r="E4" s="7"/>
      <c r="F4" s="7"/>
      <c r="G4" s="7"/>
      <c r="H4" s="7"/>
      <c r="I4" s="7"/>
      <c r="J4" s="7"/>
      <c r="K4" s="23"/>
      <c r="L4" s="7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s="11" customFormat="1" ht="13.2">
      <c r="A5" s="12"/>
      <c r="B5" s="31"/>
      <c r="C5" s="14"/>
      <c r="D5" s="14"/>
      <c r="E5" s="14"/>
      <c r="F5" s="14"/>
      <c r="G5" s="14"/>
      <c r="H5" s="17"/>
      <c r="I5" s="14"/>
      <c r="J5" s="14"/>
      <c r="K5" s="17"/>
      <c r="L5" s="17"/>
      <c r="M5" s="18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A6" s="27"/>
      <c r="B6" s="33"/>
      <c r="C6" s="26"/>
      <c r="D6" s="26"/>
      <c r="E6" s="26"/>
      <c r="F6" s="26"/>
      <c r="G6" s="26"/>
      <c r="H6" s="26"/>
      <c r="I6" s="36" t="s">
        <v>14</v>
      </c>
      <c r="J6" s="36" t="s">
        <v>25</v>
      </c>
      <c r="K6" s="36" t="s">
        <v>2</v>
      </c>
      <c r="L6" s="26"/>
      <c r="M6" s="19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>
      <c r="A7" s="34"/>
      <c r="B7" s="35"/>
      <c r="C7" s="36" t="s">
        <v>3</v>
      </c>
      <c r="D7" s="36" t="s">
        <v>4</v>
      </c>
      <c r="E7" s="36" t="s">
        <v>5</v>
      </c>
      <c r="F7" s="36" t="s">
        <v>21</v>
      </c>
      <c r="G7" s="36" t="s">
        <v>15</v>
      </c>
      <c r="H7" s="36" t="s">
        <v>23</v>
      </c>
      <c r="I7" s="36" t="s">
        <v>6</v>
      </c>
      <c r="J7" s="36" t="s">
        <v>30</v>
      </c>
      <c r="K7" s="36" t="s">
        <v>6</v>
      </c>
      <c r="L7" s="36" t="s">
        <v>2</v>
      </c>
      <c r="M7" s="19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>
      <c r="A8" s="48" t="s">
        <v>1</v>
      </c>
      <c r="B8" s="37"/>
      <c r="C8" s="38" t="s">
        <v>19</v>
      </c>
      <c r="D8" s="38" t="s">
        <v>7</v>
      </c>
      <c r="E8" s="38" t="s">
        <v>20</v>
      </c>
      <c r="F8" s="38" t="s">
        <v>22</v>
      </c>
      <c r="G8" s="38" t="s">
        <v>41</v>
      </c>
      <c r="H8" s="38"/>
      <c r="I8" s="38" t="s">
        <v>24</v>
      </c>
      <c r="J8" s="38" t="s">
        <v>31</v>
      </c>
      <c r="K8" s="38" t="s">
        <v>24</v>
      </c>
      <c r="L8" s="38"/>
      <c r="M8" s="19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3.2">
      <c r="A9" s="62" t="s">
        <v>29</v>
      </c>
      <c r="B9" s="63"/>
      <c r="C9" s="64">
        <v>34728</v>
      </c>
      <c r="D9" s="64">
        <v>93513</v>
      </c>
      <c r="E9" s="64">
        <v>-116</v>
      </c>
      <c r="F9" s="64">
        <v>207209</v>
      </c>
      <c r="G9" s="64">
        <v>89016</v>
      </c>
      <c r="H9" s="64">
        <f>SUM(C9:G9)</f>
        <v>424350</v>
      </c>
      <c r="I9" s="64">
        <v>87</v>
      </c>
      <c r="J9" s="64">
        <v>4770</v>
      </c>
      <c r="K9" s="64">
        <f>SUM(I9:J9)</f>
        <v>4857</v>
      </c>
      <c r="L9" s="61">
        <f t="shared" ref="L9:L19" si="0">+K9+H9</f>
        <v>429207</v>
      </c>
      <c r="M9" s="19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3.2">
      <c r="A10" s="56"/>
      <c r="B10" s="57" t="s">
        <v>12</v>
      </c>
      <c r="C10" s="58"/>
      <c r="D10" s="58"/>
      <c r="E10" s="58"/>
      <c r="F10" s="58">
        <v>56497</v>
      </c>
      <c r="G10" s="58">
        <v>-56497</v>
      </c>
      <c r="H10" s="59">
        <f t="shared" ref="H10:H18" si="1">SUM(C10:G10)</f>
        <v>0</v>
      </c>
      <c r="I10" s="58">
        <v>-87</v>
      </c>
      <c r="J10" s="58">
        <v>87</v>
      </c>
      <c r="K10" s="59">
        <f t="shared" ref="K10:K18" si="2">SUM(I10:J10)</f>
        <v>0</v>
      </c>
      <c r="L10" s="59">
        <f t="shared" si="0"/>
        <v>0</v>
      </c>
      <c r="M10" s="19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12.75" customHeight="1">
      <c r="A11" s="50"/>
      <c r="B11" s="68" t="s">
        <v>8</v>
      </c>
      <c r="C11" s="52"/>
      <c r="D11" s="52"/>
      <c r="E11" s="52"/>
      <c r="F11" s="52"/>
      <c r="G11" s="52">
        <v>-32519</v>
      </c>
      <c r="H11" s="49">
        <f t="shared" si="1"/>
        <v>-32519</v>
      </c>
      <c r="I11" s="52"/>
      <c r="J11" s="52"/>
      <c r="K11" s="49">
        <f t="shared" si="2"/>
        <v>0</v>
      </c>
      <c r="L11" s="49">
        <f t="shared" si="0"/>
        <v>-32519</v>
      </c>
      <c r="M11" s="19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2.75" customHeight="1">
      <c r="A12" s="50"/>
      <c r="B12" s="68" t="s">
        <v>13</v>
      </c>
      <c r="C12" s="52"/>
      <c r="D12" s="52"/>
      <c r="E12" s="52"/>
      <c r="F12" s="52"/>
      <c r="G12" s="52"/>
      <c r="H12" s="49">
        <f t="shared" si="1"/>
        <v>0</v>
      </c>
      <c r="I12" s="52"/>
      <c r="J12" s="52">
        <v>640</v>
      </c>
      <c r="K12" s="49">
        <f t="shared" si="2"/>
        <v>640</v>
      </c>
      <c r="L12" s="49">
        <f t="shared" si="0"/>
        <v>640</v>
      </c>
      <c r="M12" s="19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2.75" customHeight="1">
      <c r="A13" s="50"/>
      <c r="B13" s="68" t="s">
        <v>34</v>
      </c>
      <c r="C13" s="52"/>
      <c r="D13" s="52"/>
      <c r="E13" s="52"/>
      <c r="F13" s="52">
        <v>-242</v>
      </c>
      <c r="G13" s="52"/>
      <c r="H13" s="49">
        <f t="shared" si="1"/>
        <v>-242</v>
      </c>
      <c r="I13" s="52"/>
      <c r="J13" s="52">
        <v>242</v>
      </c>
      <c r="K13" s="49">
        <f t="shared" si="2"/>
        <v>242</v>
      </c>
      <c r="L13" s="49">
        <f t="shared" si="0"/>
        <v>0</v>
      </c>
      <c r="M13" s="19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s="47" customFormat="1" ht="13.2">
      <c r="A14" s="66" t="s">
        <v>9</v>
      </c>
      <c r="B14" s="69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</row>
    <row r="15" spans="1:24" ht="13.2">
      <c r="A15" s="56"/>
      <c r="B15" s="70" t="s">
        <v>32</v>
      </c>
      <c r="C15" s="58"/>
      <c r="D15" s="58"/>
      <c r="E15" s="58"/>
      <c r="F15" s="58">
        <v>-5132</v>
      </c>
      <c r="G15" s="58"/>
      <c r="H15" s="59">
        <f t="shared" si="1"/>
        <v>-5132</v>
      </c>
      <c r="I15" s="58"/>
      <c r="J15" s="58">
        <v>-11</v>
      </c>
      <c r="K15" s="59">
        <f t="shared" si="2"/>
        <v>-11</v>
      </c>
      <c r="L15" s="59">
        <f t="shared" si="0"/>
        <v>-5143</v>
      </c>
      <c r="M15" s="19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3.4">
      <c r="A16" s="50"/>
      <c r="B16" s="70" t="s">
        <v>33</v>
      </c>
      <c r="C16" s="52"/>
      <c r="D16" s="52"/>
      <c r="E16" s="52"/>
      <c r="F16" s="52">
        <v>-410</v>
      </c>
      <c r="G16" s="52"/>
      <c r="H16" s="49">
        <f t="shared" si="1"/>
        <v>-410</v>
      </c>
      <c r="I16" s="52"/>
      <c r="J16" s="52"/>
      <c r="K16" s="49">
        <f t="shared" si="2"/>
        <v>0</v>
      </c>
      <c r="L16" s="49">
        <f t="shared" si="0"/>
        <v>-410</v>
      </c>
      <c r="M16" s="19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3.2">
      <c r="A17" s="50"/>
      <c r="B17" s="68" t="s">
        <v>18</v>
      </c>
      <c r="C17" s="52"/>
      <c r="D17" s="52"/>
      <c r="E17" s="52">
        <v>66</v>
      </c>
      <c r="F17" s="52"/>
      <c r="G17" s="52"/>
      <c r="H17" s="49">
        <f t="shared" si="1"/>
        <v>66</v>
      </c>
      <c r="I17" s="52"/>
      <c r="J17" s="52"/>
      <c r="K17" s="49">
        <f t="shared" si="2"/>
        <v>0</v>
      </c>
      <c r="L17" s="49">
        <f t="shared" si="0"/>
        <v>66</v>
      </c>
      <c r="M17" s="19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3.2">
      <c r="A18" s="50"/>
      <c r="B18" s="68" t="s">
        <v>11</v>
      </c>
      <c r="C18" s="52"/>
      <c r="D18" s="52">
        <v>15806</v>
      </c>
      <c r="E18" s="52"/>
      <c r="F18" s="52"/>
      <c r="G18" s="52"/>
      <c r="H18" s="49">
        <f t="shared" si="1"/>
        <v>15806</v>
      </c>
      <c r="I18" s="52"/>
      <c r="J18" s="52">
        <v>-1</v>
      </c>
      <c r="K18" s="49">
        <f t="shared" si="2"/>
        <v>-1</v>
      </c>
      <c r="L18" s="49">
        <f t="shared" si="0"/>
        <v>15805</v>
      </c>
      <c r="M18" s="19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s="4" customFormat="1" ht="13.2">
      <c r="A19" s="53"/>
      <c r="B19" s="71" t="s">
        <v>40</v>
      </c>
      <c r="C19" s="53"/>
      <c r="D19" s="54"/>
      <c r="E19" s="54"/>
      <c r="F19" s="54"/>
      <c r="G19" s="54">
        <v>129054</v>
      </c>
      <c r="H19" s="55">
        <f>SUM(C19:G19)</f>
        <v>129054</v>
      </c>
      <c r="I19" s="54">
        <v>-370</v>
      </c>
      <c r="J19" s="54"/>
      <c r="K19" s="55">
        <f>SUM(I19:J19)</f>
        <v>-370</v>
      </c>
      <c r="L19" s="55">
        <f t="shared" si="0"/>
        <v>128684</v>
      </c>
      <c r="M19" s="19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3.2">
      <c r="A20" s="62" t="s">
        <v>35</v>
      </c>
      <c r="B20" s="63"/>
      <c r="C20" s="65">
        <f t="shared" ref="C20:G20" si="3">SUM(C9:C19)</f>
        <v>34728</v>
      </c>
      <c r="D20" s="65">
        <f t="shared" si="3"/>
        <v>109319</v>
      </c>
      <c r="E20" s="65">
        <f t="shared" si="3"/>
        <v>-50</v>
      </c>
      <c r="F20" s="65">
        <f t="shared" si="3"/>
        <v>257922</v>
      </c>
      <c r="G20" s="65">
        <f t="shared" si="3"/>
        <v>129054</v>
      </c>
      <c r="H20" s="65">
        <f>SUM(H9:H19)</f>
        <v>530973</v>
      </c>
      <c r="I20" s="65">
        <f t="shared" ref="I20:L20" si="4">SUM(I9:I19)</f>
        <v>-370</v>
      </c>
      <c r="J20" s="65">
        <f t="shared" si="4"/>
        <v>5727</v>
      </c>
      <c r="K20" s="65">
        <f t="shared" si="4"/>
        <v>5357</v>
      </c>
      <c r="L20" s="65">
        <f t="shared" si="4"/>
        <v>536330</v>
      </c>
      <c r="M20" s="19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3.2">
      <c r="A21" s="50"/>
      <c r="B21" s="70" t="s">
        <v>12</v>
      </c>
      <c r="C21" s="54"/>
      <c r="D21" s="54">
        <v>357</v>
      </c>
      <c r="E21" s="54"/>
      <c r="F21" s="54">
        <v>76667</v>
      </c>
      <c r="G21" s="54">
        <v>-77024</v>
      </c>
      <c r="H21" s="59">
        <f>SUM(C21:G21)</f>
        <v>0</v>
      </c>
      <c r="I21" s="54">
        <v>370</v>
      </c>
      <c r="J21" s="54">
        <f>-I21</f>
        <v>-370</v>
      </c>
      <c r="K21" s="59">
        <f t="shared" ref="K21:K24" si="5">SUM(I21:J21)</f>
        <v>0</v>
      </c>
      <c r="L21" s="59">
        <f t="shared" ref="L21:L24" si="6">+H21+K21</f>
        <v>0</v>
      </c>
      <c r="M21" s="19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3.2">
      <c r="A22" s="50"/>
      <c r="B22" s="68" t="s">
        <v>8</v>
      </c>
      <c r="C22" s="54"/>
      <c r="D22" s="54"/>
      <c r="E22" s="54"/>
      <c r="F22" s="54"/>
      <c r="G22" s="54">
        <v>-52030</v>
      </c>
      <c r="H22" s="49">
        <f t="shared" ref="H22:H31" si="7">SUM(C22:G22)</f>
        <v>-52030</v>
      </c>
      <c r="I22" s="52"/>
      <c r="J22" s="52"/>
      <c r="K22" s="49">
        <f t="shared" si="5"/>
        <v>0</v>
      </c>
      <c r="L22" s="49">
        <f t="shared" si="6"/>
        <v>-52030</v>
      </c>
      <c r="M22" s="19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3.2">
      <c r="A23" s="50" t="s">
        <v>27</v>
      </c>
      <c r="B23" s="72" t="s">
        <v>37</v>
      </c>
      <c r="C23" s="54"/>
      <c r="D23" s="54"/>
      <c r="E23" s="54"/>
      <c r="F23" s="54">
        <v>1129</v>
      </c>
      <c r="G23" s="54"/>
      <c r="H23" s="49">
        <f t="shared" si="7"/>
        <v>1129</v>
      </c>
      <c r="I23" s="52"/>
      <c r="J23" s="52">
        <v>-1503</v>
      </c>
      <c r="K23" s="49">
        <f t="shared" si="5"/>
        <v>-1503</v>
      </c>
      <c r="L23" s="49">
        <f t="shared" si="6"/>
        <v>-374</v>
      </c>
      <c r="M23" s="19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3.2">
      <c r="A24" s="50" t="s">
        <v>17</v>
      </c>
      <c r="B24" s="68" t="s">
        <v>38</v>
      </c>
      <c r="C24" s="54"/>
      <c r="D24" s="54"/>
      <c r="E24" s="54"/>
      <c r="F24" s="54">
        <v>-30</v>
      </c>
      <c r="G24" s="54"/>
      <c r="H24" s="49">
        <f t="shared" si="7"/>
        <v>-30</v>
      </c>
      <c r="I24" s="52"/>
      <c r="J24" s="52"/>
      <c r="K24" s="49">
        <f t="shared" si="5"/>
        <v>0</v>
      </c>
      <c r="L24" s="49">
        <f t="shared" si="6"/>
        <v>-30</v>
      </c>
      <c r="M24" s="19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3.2">
      <c r="A25" s="53"/>
      <c r="B25" s="71" t="s">
        <v>39</v>
      </c>
      <c r="C25" s="54"/>
      <c r="D25" s="54">
        <v>10997</v>
      </c>
      <c r="E25" s="54"/>
      <c r="F25" s="54">
        <f>-D25</f>
        <v>-10997</v>
      </c>
      <c r="G25" s="54"/>
      <c r="H25" s="49">
        <f t="shared" si="7"/>
        <v>0</v>
      </c>
      <c r="I25" s="54"/>
      <c r="J25" s="54"/>
      <c r="K25" s="49">
        <f t="shared" ref="K25" si="8">SUM(I25:J25)</f>
        <v>0</v>
      </c>
      <c r="L25" s="49">
        <f t="shared" ref="L25" si="9">+H25+K25</f>
        <v>0</v>
      </c>
      <c r="M25" s="19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s="47" customFormat="1" ht="13.2">
      <c r="A26" s="66" t="s">
        <v>9</v>
      </c>
      <c r="B26" s="69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</row>
    <row r="27" spans="1:24" s="4" customFormat="1" ht="13.2">
      <c r="A27" s="56" t="s">
        <v>16</v>
      </c>
      <c r="B27" s="70" t="s">
        <v>32</v>
      </c>
      <c r="C27" s="60"/>
      <c r="D27" s="60"/>
      <c r="E27" s="60"/>
      <c r="F27" s="60">
        <v>1201</v>
      </c>
      <c r="G27" s="60"/>
      <c r="H27" s="59">
        <f t="shared" si="7"/>
        <v>1201</v>
      </c>
      <c r="I27" s="58"/>
      <c r="J27" s="58"/>
      <c r="K27" s="59">
        <f t="shared" ref="K27:K31" si="10">SUM(I27:J27)</f>
        <v>0</v>
      </c>
      <c r="L27" s="59">
        <f t="shared" ref="L27:L31" si="11">+H27+K27</f>
        <v>1201</v>
      </c>
      <c r="M27" s="19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23.4">
      <c r="A28" s="50" t="s">
        <v>10</v>
      </c>
      <c r="B28" s="70" t="s">
        <v>33</v>
      </c>
      <c r="C28" s="54"/>
      <c r="D28" s="54"/>
      <c r="E28" s="54"/>
      <c r="F28" s="54">
        <v>20</v>
      </c>
      <c r="G28" s="54"/>
      <c r="H28" s="49">
        <f t="shared" si="7"/>
        <v>20</v>
      </c>
      <c r="I28" s="52"/>
      <c r="J28" s="52"/>
      <c r="K28" s="49">
        <f t="shared" si="10"/>
        <v>0</v>
      </c>
      <c r="L28" s="49">
        <f t="shared" si="11"/>
        <v>20</v>
      </c>
      <c r="M28" s="25"/>
    </row>
    <row r="29" spans="1:24" ht="13.2">
      <c r="A29" s="50"/>
      <c r="B29" s="68" t="s">
        <v>18</v>
      </c>
      <c r="C29" s="54"/>
      <c r="D29" s="54"/>
      <c r="E29" s="54">
        <v>50</v>
      </c>
      <c r="F29" s="54"/>
      <c r="G29" s="54"/>
      <c r="H29" s="49">
        <f t="shared" si="7"/>
        <v>50</v>
      </c>
      <c r="I29" s="52"/>
      <c r="J29" s="52"/>
      <c r="K29" s="49">
        <f t="shared" si="10"/>
        <v>0</v>
      </c>
      <c r="L29" s="49">
        <f t="shared" si="11"/>
        <v>50</v>
      </c>
      <c r="M29" s="25"/>
    </row>
    <row r="30" spans="1:24" ht="13.2">
      <c r="A30" s="53"/>
      <c r="B30" s="68" t="s">
        <v>11</v>
      </c>
      <c r="C30" s="54"/>
      <c r="D30" s="54">
        <v>16577</v>
      </c>
      <c r="E30" s="54"/>
      <c r="F30" s="54"/>
      <c r="G30" s="54"/>
      <c r="H30" s="49">
        <f t="shared" si="7"/>
        <v>16577</v>
      </c>
      <c r="I30" s="52"/>
      <c r="J30" s="52">
        <v>-2</v>
      </c>
      <c r="K30" s="49">
        <f t="shared" ref="K30" si="12">SUM(I30:J30)</f>
        <v>-2</v>
      </c>
      <c r="L30" s="49">
        <f t="shared" ref="L30" si="13">+H30+K30</f>
        <v>16575</v>
      </c>
      <c r="M30" s="25"/>
    </row>
    <row r="31" spans="1:24" ht="13.2">
      <c r="A31" s="53"/>
      <c r="B31" s="51" t="s">
        <v>40</v>
      </c>
      <c r="C31" s="54"/>
      <c r="D31" s="54"/>
      <c r="E31" s="54"/>
      <c r="F31" s="54"/>
      <c r="G31" s="54">
        <v>183962</v>
      </c>
      <c r="H31" s="49">
        <f t="shared" si="7"/>
        <v>183962</v>
      </c>
      <c r="I31" s="52">
        <v>1843</v>
      </c>
      <c r="J31" s="52"/>
      <c r="K31" s="49">
        <f t="shared" si="10"/>
        <v>1843</v>
      </c>
      <c r="L31" s="49">
        <f t="shared" si="11"/>
        <v>185805</v>
      </c>
      <c r="M31" s="25"/>
    </row>
    <row r="32" spans="1:24" ht="13.2">
      <c r="A32" s="13" t="s">
        <v>36</v>
      </c>
      <c r="B32" s="32"/>
      <c r="C32" s="10">
        <f t="shared" ref="C32:L32" si="14">SUM(C20:C31)</f>
        <v>34728</v>
      </c>
      <c r="D32" s="10">
        <f t="shared" si="14"/>
        <v>137250</v>
      </c>
      <c r="E32" s="10">
        <f t="shared" si="14"/>
        <v>0</v>
      </c>
      <c r="F32" s="10">
        <f t="shared" si="14"/>
        <v>325912</v>
      </c>
      <c r="G32" s="10">
        <f t="shared" si="14"/>
        <v>183962</v>
      </c>
      <c r="H32" s="10">
        <f t="shared" si="14"/>
        <v>681852</v>
      </c>
      <c r="I32" s="10">
        <f t="shared" si="14"/>
        <v>1843</v>
      </c>
      <c r="J32" s="10">
        <f t="shared" si="14"/>
        <v>3852</v>
      </c>
      <c r="K32" s="10">
        <f t="shared" si="14"/>
        <v>5695</v>
      </c>
      <c r="L32" s="10">
        <f t="shared" si="14"/>
        <v>687547</v>
      </c>
    </row>
    <row r="33" spans="1:12" ht="13.2" thickBot="1">
      <c r="A33" s="39"/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</row>
    <row r="34" spans="1:12">
      <c r="A34" s="42"/>
      <c r="B34" s="43"/>
      <c r="C34" s="44"/>
      <c r="D34" s="44"/>
      <c r="E34" s="44"/>
      <c r="F34" s="44"/>
      <c r="G34" s="44"/>
      <c r="H34" s="45"/>
      <c r="I34" s="44"/>
      <c r="J34" s="44"/>
      <c r="K34" s="45"/>
      <c r="L34" s="45"/>
    </row>
    <row r="35" spans="1:12">
      <c r="A35" s="42"/>
      <c r="B35" s="73" t="s">
        <v>26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</row>
    <row r="36" spans="1:12">
      <c r="B36" s="73" t="s">
        <v>43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</row>
  </sheetData>
  <mergeCells count="2">
    <mergeCell ref="B35:L35"/>
    <mergeCell ref="B36:L36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  <ignoredErrors>
    <ignoredError sqref="H20 K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pp. 88-89</vt:lpstr>
      <vt:lpstr>'pp. 88-89'!Area_stampa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 demo</dc:creator>
  <cp:lastModifiedBy>dani</cp:lastModifiedBy>
  <cp:lastPrinted>2016-04-27T08:28:39Z</cp:lastPrinted>
  <dcterms:created xsi:type="dcterms:W3CDTF">2007-04-17T08:13:30Z</dcterms:created>
  <dcterms:modified xsi:type="dcterms:W3CDTF">2016-04-27T08:56:07Z</dcterms:modified>
</cp:coreProperties>
</file>